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приложение  7" sheetId="1" r:id="rId1"/>
    <sheet name="приложение 9" sheetId="4" state="hidden" r:id="rId2"/>
  </sheets>
  <definedNames>
    <definedName name="_xlnm.Print_Area" localSheetId="0">'приложение  7'!$A$1:$J$60</definedName>
    <definedName name="_xlnm.Print_Area" localSheetId="1">'приложение 9'!$A$1:$L$41</definedName>
  </definedNames>
  <calcPr calcId="145621"/>
</workbook>
</file>

<file path=xl/calcChain.xml><?xml version="1.0" encoding="utf-8"?>
<calcChain xmlns="http://schemas.openxmlformats.org/spreadsheetml/2006/main">
  <c r="J44" i="1" l="1"/>
  <c r="I44" i="1"/>
  <c r="G44" i="1" s="1"/>
  <c r="G45" i="1"/>
  <c r="G46" i="1"/>
  <c r="G47" i="1"/>
  <c r="G41" i="1" l="1"/>
  <c r="H17" i="1" l="1"/>
  <c r="I17" i="1"/>
  <c r="J17" i="1"/>
  <c r="G23" i="1"/>
  <c r="G19" i="4" l="1"/>
  <c r="G20" i="4"/>
  <c r="G21" i="4"/>
  <c r="G22" i="4"/>
  <c r="J19" i="4"/>
  <c r="J20" i="4"/>
  <c r="J21" i="4"/>
  <c r="J22" i="4"/>
  <c r="I33" i="1" l="1"/>
  <c r="G34" i="1"/>
  <c r="G33" i="1" s="1"/>
  <c r="G35" i="1"/>
  <c r="H44" i="4" l="1"/>
  <c r="H43" i="4"/>
  <c r="I43" i="4"/>
  <c r="K43" i="4"/>
  <c r="L43" i="4"/>
  <c r="H37" i="4"/>
  <c r="I37" i="4"/>
  <c r="K37" i="4"/>
  <c r="L37" i="4"/>
  <c r="H34" i="4"/>
  <c r="I34" i="4"/>
  <c r="H26" i="4"/>
  <c r="I26" i="4"/>
  <c r="K26" i="4"/>
  <c r="L26" i="4"/>
  <c r="H23" i="4"/>
  <c r="I23" i="4"/>
  <c r="K23" i="4"/>
  <c r="L23" i="4"/>
  <c r="H17" i="4"/>
  <c r="H41" i="4" s="1"/>
  <c r="I17" i="4"/>
  <c r="K17" i="4"/>
  <c r="L17" i="4"/>
  <c r="H13" i="4"/>
  <c r="I13" i="4"/>
  <c r="I44" i="4" s="1"/>
  <c r="J18" i="4"/>
  <c r="J17" i="4" s="1"/>
  <c r="J43" i="4"/>
  <c r="J24" i="4"/>
  <c r="J23" i="4" s="1"/>
  <c r="J25" i="4"/>
  <c r="J27" i="4"/>
  <c r="J26" i="4" s="1"/>
  <c r="J28" i="4"/>
  <c r="J29" i="4"/>
  <c r="J30" i="4"/>
  <c r="J31" i="4"/>
  <c r="J33" i="4"/>
  <c r="J38" i="4"/>
  <c r="J37" i="4" s="1"/>
  <c r="J39" i="4"/>
  <c r="J40" i="4"/>
  <c r="G15" i="4"/>
  <c r="G16" i="4"/>
  <c r="G18" i="4"/>
  <c r="G17" i="4" s="1"/>
  <c r="G43" i="4"/>
  <c r="G24" i="4"/>
  <c r="G25" i="4"/>
  <c r="G23" i="4" s="1"/>
  <c r="G27" i="4"/>
  <c r="G28" i="4"/>
  <c r="G26" i="4" s="1"/>
  <c r="G29" i="4"/>
  <c r="G30" i="4"/>
  <c r="G31" i="4"/>
  <c r="G33" i="4"/>
  <c r="G35" i="4"/>
  <c r="G34" i="4" s="1"/>
  <c r="G36" i="4"/>
  <c r="G38" i="4"/>
  <c r="G37" i="4" s="1"/>
  <c r="G39" i="4"/>
  <c r="G40" i="4"/>
  <c r="G14" i="4"/>
  <c r="G13" i="4" s="1"/>
  <c r="H32" i="4"/>
  <c r="G44" i="4" l="1"/>
  <c r="G41" i="4"/>
  <c r="I41" i="4"/>
  <c r="K32" i="4"/>
  <c r="L32" i="4"/>
  <c r="I32" i="4"/>
  <c r="G32" i="4" s="1"/>
  <c r="I51" i="1"/>
  <c r="H50" i="1"/>
  <c r="I50" i="1"/>
  <c r="J50" i="1"/>
  <c r="H33" i="1"/>
  <c r="J33" i="1"/>
  <c r="H24" i="1"/>
  <c r="I24" i="1"/>
  <c r="J24" i="1"/>
  <c r="G26" i="1"/>
  <c r="G25" i="1"/>
  <c r="G24" i="1" s="1"/>
  <c r="G19" i="1"/>
  <c r="G20" i="1"/>
  <c r="G21" i="1"/>
  <c r="G22" i="1"/>
  <c r="G18" i="1"/>
  <c r="L36" i="4"/>
  <c r="K36" i="4" s="1"/>
  <c r="J36" i="4" s="1"/>
  <c r="L35" i="4"/>
  <c r="L34" i="4" s="1"/>
  <c r="L16" i="4"/>
  <c r="K16" i="4" s="1"/>
  <c r="J16" i="4" s="1"/>
  <c r="L15" i="4"/>
  <c r="K15" i="4" s="1"/>
  <c r="J15" i="4" s="1"/>
  <c r="L14" i="4"/>
  <c r="H27" i="1"/>
  <c r="I27" i="1"/>
  <c r="I48" i="1" s="1"/>
  <c r="J27" i="1"/>
  <c r="G29" i="1"/>
  <c r="G30" i="1"/>
  <c r="G31" i="1"/>
  <c r="G32" i="1"/>
  <c r="G28" i="1"/>
  <c r="H39" i="1"/>
  <c r="I39" i="1"/>
  <c r="J39" i="1"/>
  <c r="G42" i="1"/>
  <c r="G43" i="1"/>
  <c r="G40" i="1"/>
  <c r="H15" i="1"/>
  <c r="H16" i="1"/>
  <c r="J37" i="1"/>
  <c r="J51" i="1" s="1"/>
  <c r="J38" i="1"/>
  <c r="H38" i="1" s="1"/>
  <c r="G17" i="1" l="1"/>
  <c r="G27" i="1"/>
  <c r="G48" i="1" s="1"/>
  <c r="G39" i="1"/>
  <c r="K14" i="4"/>
  <c r="L13" i="4"/>
  <c r="J32" i="4"/>
  <c r="K35" i="4"/>
  <c r="J36" i="1"/>
  <c r="G50" i="1"/>
  <c r="J13" i="1"/>
  <c r="J48" i="1" s="1"/>
  <c r="K34" i="4" l="1"/>
  <c r="J35" i="4"/>
  <c r="J34" i="4" s="1"/>
  <c r="L44" i="4"/>
  <c r="L41" i="4"/>
  <c r="J14" i="4"/>
  <c r="J13" i="4" s="1"/>
  <c r="K13" i="4"/>
  <c r="I13" i="1"/>
  <c r="H14" i="1"/>
  <c r="I36" i="1"/>
  <c r="H37" i="1"/>
  <c r="H36" i="1" s="1"/>
  <c r="K44" i="4" l="1"/>
  <c r="K41" i="4"/>
  <c r="J44" i="4"/>
  <c r="J41" i="4"/>
  <c r="H13" i="1"/>
  <c r="H51" i="1"/>
  <c r="H48" i="1"/>
  <c r="G38" i="1" l="1"/>
  <c r="G37" i="1"/>
  <c r="G36" i="1" s="1"/>
  <c r="G16" i="1"/>
  <c r="G15" i="1"/>
  <c r="G14" i="1"/>
  <c r="G51" i="1" l="1"/>
  <c r="G52" i="1" s="1"/>
  <c r="G13" i="1"/>
</calcChain>
</file>

<file path=xl/sharedStrings.xml><?xml version="1.0" encoding="utf-8"?>
<sst xmlns="http://schemas.openxmlformats.org/spreadsheetml/2006/main" count="324" uniqueCount="70">
  <si>
    <t>к решению Думы</t>
  </si>
  <si>
    <t>города Мегиона</t>
  </si>
  <si>
    <t>Распределение бюджетных ассигнований на реализацию ведомственных целевых программ городского округа город Мегион на 2013 год</t>
  </si>
  <si>
    <t>Наименование целевой программы</t>
  </si>
  <si>
    <t>Вед</t>
  </si>
  <si>
    <t>Рз</t>
  </si>
  <si>
    <t>Пр</t>
  </si>
  <si>
    <t>ЦСР</t>
  </si>
  <si>
    <t>Сумма на 2013 год (тыс.рублей)</t>
  </si>
  <si>
    <t>в том числе:</t>
  </si>
  <si>
    <t>местный бюджет</t>
  </si>
  <si>
    <t>080</t>
  </si>
  <si>
    <t>07</t>
  </si>
  <si>
    <t>7950201</t>
  </si>
  <si>
    <t>01</t>
  </si>
  <si>
    <t>02</t>
  </si>
  <si>
    <t>09</t>
  </si>
  <si>
    <t>7950203</t>
  </si>
  <si>
    <t>7950202</t>
  </si>
  <si>
    <t>040</t>
  </si>
  <si>
    <t>08</t>
  </si>
  <si>
    <t>7950204</t>
  </si>
  <si>
    <t>7950207</t>
  </si>
  <si>
    <t>7950209</t>
  </si>
  <si>
    <t>11</t>
  </si>
  <si>
    <t>7950208</t>
  </si>
  <si>
    <t xml:space="preserve"> Ведомственная целевая программа "Подготовка  образовательных учреждений  и учреждений молодежной политики городского округа город Мегион к осенне-зимнему периоду  2013-2014 годов" </t>
  </si>
  <si>
    <t>Департамент образования и молодежной политики</t>
  </si>
  <si>
    <t xml:space="preserve">Ведомственная целевая программа "Образование" на 2011-2013 годы 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</si>
  <si>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2013-2015 годы"</t>
  </si>
  <si>
    <t xml:space="preserve">Ведомственная целевая программа "Культура города Мегиона" на 2013-2015 годы </t>
  </si>
  <si>
    <t xml:space="preserve">Администрация города </t>
  </si>
  <si>
    <t xml:space="preserve">Ведомственная целевая программа "Пожарная безопасность в муниципальных учреждениях здравоохранения городского округа город Мегион на 2011-2013 годы" </t>
  </si>
  <si>
    <t xml:space="preserve"> Ведомственная целевая программа "Подготовка муниципальных учреждений физической культуры и спорта городского округа город Мегион к осенне-зимнему периоду 2013-2014 годов"</t>
  </si>
  <si>
    <t xml:space="preserve"> Ведомственная целевая программа "Физическая культура и спорт в городском округе город Мегион"на 2013-2015 годы</t>
  </si>
  <si>
    <t>Всего:</t>
  </si>
  <si>
    <t>реквизиты постановлений</t>
  </si>
  <si>
    <t>№2288 от 12.10.2012</t>
  </si>
  <si>
    <t>№2277 от 12.10.2012</t>
  </si>
  <si>
    <t>№2092 от 24.12.2010</t>
  </si>
  <si>
    <t>№2276 от 12.10.2012</t>
  </si>
  <si>
    <t>№2294 от 12.10.2012</t>
  </si>
  <si>
    <t>№2292 от 12.10.2012</t>
  </si>
  <si>
    <t>4239900</t>
  </si>
  <si>
    <t>4409900</t>
  </si>
  <si>
    <t>4419900</t>
  </si>
  <si>
    <t>4429900</t>
  </si>
  <si>
    <t>4829900</t>
  </si>
  <si>
    <t>Распределение бюджетных ассигнований на реализацию ведомственных целевых программ городского округа город Мегион на 2014 и 2015 годы</t>
  </si>
  <si>
    <t>Сумма на 2014 год (тыс.рублей)</t>
  </si>
  <si>
    <t>Сумма на 2015 год (тыс.рублей)</t>
  </si>
  <si>
    <t>4209900</t>
  </si>
  <si>
    <t>4219900</t>
  </si>
  <si>
    <t>4219901</t>
  </si>
  <si>
    <t>4219902</t>
  </si>
  <si>
    <t>4310100</t>
  </si>
  <si>
    <t>задания</t>
  </si>
  <si>
    <t>программы</t>
  </si>
  <si>
    <t>субсидии</t>
  </si>
  <si>
    <t>расходы, осуществляемые за счет целевых межбюджетных трансфертов</t>
  </si>
  <si>
    <t>от________________2013 №_____</t>
  </si>
  <si>
    <t>5200900</t>
  </si>
  <si>
    <t>Приложение 9</t>
  </si>
  <si>
    <t xml:space="preserve"> Ведомственная целевая программа "Повышение безопасности дорожного движения в городском округе город Мегион на 2013 год"</t>
  </si>
  <si>
    <t xml:space="preserve">МКУ "Капитальное строительство" </t>
  </si>
  <si>
    <t>12</t>
  </si>
  <si>
    <t>04</t>
  </si>
  <si>
    <t>7950210</t>
  </si>
  <si>
    <t>Приложение 7</t>
  </si>
  <si>
    <t>от 05.04.2013 № 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</si>
</sst>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164" fontId="1" fillId="2" borderId="0" xfId="0" applyNumberFormat="1" applyFont="1" applyFill="1"/>
    <xf numFmtId="0" fontId="8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7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2" borderId="0" xfId="0" applyFont="1" applyFill="1" applyAlignment="1"/>
    <xf numFmtId="164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wrapText="1"/>
    </xf>
    <xf numFmtId="165" fontId="1" fillId="2" borderId="0" xfId="0" applyNumberFormat="1" applyFont="1" applyFill="1"/>
    <xf numFmtId="0" fontId="12" fillId="0" borderId="2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view="pageBreakPreview" zoomScale="80" zoomScaleNormal="100" zoomScaleSheetLayoutView="80" workbookViewId="0">
      <selection activeCell="A6" sqref="A6:J6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20.140625" style="1" customWidth="1"/>
    <col min="8" max="8" width="15.85546875" style="1" hidden="1" customWidth="1"/>
    <col min="9" max="9" width="13.42578125" style="1" customWidth="1"/>
    <col min="10" max="10" width="15.42578125" style="1" customWidth="1"/>
    <col min="11" max="11" width="11.28515625" style="1" bestFit="1" customWidth="1"/>
    <col min="12" max="12" width="9.42578125" style="1" bestFit="1" customWidth="1"/>
    <col min="13" max="13" width="10.5703125" style="1" bestFit="1" customWidth="1"/>
    <col min="14" max="257" width="9.140625" style="1"/>
    <col min="258" max="258" width="73.85546875" style="1" customWidth="1"/>
    <col min="259" max="259" width="9.140625" style="1"/>
    <col min="260" max="260" width="10.28515625" style="1" customWidth="1"/>
    <col min="261" max="261" width="9.28515625" style="1" bestFit="1" customWidth="1"/>
    <col min="262" max="262" width="14.7109375" style="1" customWidth="1"/>
    <col min="263" max="263" width="22.7109375" style="1" customWidth="1"/>
    <col min="264" max="264" width="0" style="1" hidden="1" customWidth="1"/>
    <col min="265" max="513" width="9.140625" style="1"/>
    <col min="514" max="514" width="73.85546875" style="1" customWidth="1"/>
    <col min="515" max="515" width="9.140625" style="1"/>
    <col min="516" max="516" width="10.28515625" style="1" customWidth="1"/>
    <col min="517" max="517" width="9.28515625" style="1" bestFit="1" customWidth="1"/>
    <col min="518" max="518" width="14.7109375" style="1" customWidth="1"/>
    <col min="519" max="519" width="22.7109375" style="1" customWidth="1"/>
    <col min="520" max="520" width="0" style="1" hidden="1" customWidth="1"/>
    <col min="521" max="769" width="9.140625" style="1"/>
    <col min="770" max="770" width="73.85546875" style="1" customWidth="1"/>
    <col min="771" max="771" width="9.140625" style="1"/>
    <col min="772" max="772" width="10.28515625" style="1" customWidth="1"/>
    <col min="773" max="773" width="9.28515625" style="1" bestFit="1" customWidth="1"/>
    <col min="774" max="774" width="14.7109375" style="1" customWidth="1"/>
    <col min="775" max="775" width="22.7109375" style="1" customWidth="1"/>
    <col min="776" max="776" width="0" style="1" hidden="1" customWidth="1"/>
    <col min="777" max="1025" width="9.140625" style="1"/>
    <col min="1026" max="1026" width="73.85546875" style="1" customWidth="1"/>
    <col min="1027" max="1027" width="9.140625" style="1"/>
    <col min="1028" max="1028" width="10.28515625" style="1" customWidth="1"/>
    <col min="1029" max="1029" width="9.28515625" style="1" bestFit="1" customWidth="1"/>
    <col min="1030" max="1030" width="14.7109375" style="1" customWidth="1"/>
    <col min="1031" max="1031" width="22.7109375" style="1" customWidth="1"/>
    <col min="1032" max="1032" width="0" style="1" hidden="1" customWidth="1"/>
    <col min="1033" max="1281" width="9.140625" style="1"/>
    <col min="1282" max="1282" width="73.85546875" style="1" customWidth="1"/>
    <col min="1283" max="1283" width="9.140625" style="1"/>
    <col min="1284" max="1284" width="10.28515625" style="1" customWidth="1"/>
    <col min="1285" max="1285" width="9.28515625" style="1" bestFit="1" customWidth="1"/>
    <col min="1286" max="1286" width="14.7109375" style="1" customWidth="1"/>
    <col min="1287" max="1287" width="22.7109375" style="1" customWidth="1"/>
    <col min="1288" max="1288" width="0" style="1" hidden="1" customWidth="1"/>
    <col min="1289" max="1537" width="9.140625" style="1"/>
    <col min="1538" max="1538" width="73.85546875" style="1" customWidth="1"/>
    <col min="1539" max="1539" width="9.140625" style="1"/>
    <col min="1540" max="1540" width="10.28515625" style="1" customWidth="1"/>
    <col min="1541" max="1541" width="9.28515625" style="1" bestFit="1" customWidth="1"/>
    <col min="1542" max="1542" width="14.7109375" style="1" customWidth="1"/>
    <col min="1543" max="1543" width="22.7109375" style="1" customWidth="1"/>
    <col min="1544" max="1544" width="0" style="1" hidden="1" customWidth="1"/>
    <col min="1545" max="1793" width="9.140625" style="1"/>
    <col min="1794" max="1794" width="73.85546875" style="1" customWidth="1"/>
    <col min="1795" max="1795" width="9.140625" style="1"/>
    <col min="1796" max="1796" width="10.28515625" style="1" customWidth="1"/>
    <col min="1797" max="1797" width="9.28515625" style="1" bestFit="1" customWidth="1"/>
    <col min="1798" max="1798" width="14.7109375" style="1" customWidth="1"/>
    <col min="1799" max="1799" width="22.7109375" style="1" customWidth="1"/>
    <col min="1800" max="1800" width="0" style="1" hidden="1" customWidth="1"/>
    <col min="1801" max="2049" width="9.140625" style="1"/>
    <col min="2050" max="2050" width="73.85546875" style="1" customWidth="1"/>
    <col min="2051" max="2051" width="9.140625" style="1"/>
    <col min="2052" max="2052" width="10.28515625" style="1" customWidth="1"/>
    <col min="2053" max="2053" width="9.28515625" style="1" bestFit="1" customWidth="1"/>
    <col min="2054" max="2054" width="14.7109375" style="1" customWidth="1"/>
    <col min="2055" max="2055" width="22.7109375" style="1" customWidth="1"/>
    <col min="2056" max="2056" width="0" style="1" hidden="1" customWidth="1"/>
    <col min="2057" max="2305" width="9.140625" style="1"/>
    <col min="2306" max="2306" width="73.85546875" style="1" customWidth="1"/>
    <col min="2307" max="2307" width="9.140625" style="1"/>
    <col min="2308" max="2308" width="10.28515625" style="1" customWidth="1"/>
    <col min="2309" max="2309" width="9.28515625" style="1" bestFit="1" customWidth="1"/>
    <col min="2310" max="2310" width="14.7109375" style="1" customWidth="1"/>
    <col min="2311" max="2311" width="22.7109375" style="1" customWidth="1"/>
    <col min="2312" max="2312" width="0" style="1" hidden="1" customWidth="1"/>
    <col min="2313" max="2561" width="9.140625" style="1"/>
    <col min="2562" max="2562" width="73.85546875" style="1" customWidth="1"/>
    <col min="2563" max="2563" width="9.140625" style="1"/>
    <col min="2564" max="2564" width="10.28515625" style="1" customWidth="1"/>
    <col min="2565" max="2565" width="9.28515625" style="1" bestFit="1" customWidth="1"/>
    <col min="2566" max="2566" width="14.7109375" style="1" customWidth="1"/>
    <col min="2567" max="2567" width="22.7109375" style="1" customWidth="1"/>
    <col min="2568" max="2568" width="0" style="1" hidden="1" customWidth="1"/>
    <col min="2569" max="2817" width="9.140625" style="1"/>
    <col min="2818" max="2818" width="73.85546875" style="1" customWidth="1"/>
    <col min="2819" max="2819" width="9.140625" style="1"/>
    <col min="2820" max="2820" width="10.28515625" style="1" customWidth="1"/>
    <col min="2821" max="2821" width="9.28515625" style="1" bestFit="1" customWidth="1"/>
    <col min="2822" max="2822" width="14.7109375" style="1" customWidth="1"/>
    <col min="2823" max="2823" width="22.7109375" style="1" customWidth="1"/>
    <col min="2824" max="2824" width="0" style="1" hidden="1" customWidth="1"/>
    <col min="2825" max="3073" width="9.140625" style="1"/>
    <col min="3074" max="3074" width="73.85546875" style="1" customWidth="1"/>
    <col min="3075" max="3075" width="9.140625" style="1"/>
    <col min="3076" max="3076" width="10.28515625" style="1" customWidth="1"/>
    <col min="3077" max="3077" width="9.28515625" style="1" bestFit="1" customWidth="1"/>
    <col min="3078" max="3078" width="14.7109375" style="1" customWidth="1"/>
    <col min="3079" max="3079" width="22.7109375" style="1" customWidth="1"/>
    <col min="3080" max="3080" width="0" style="1" hidden="1" customWidth="1"/>
    <col min="3081" max="3329" width="9.140625" style="1"/>
    <col min="3330" max="3330" width="73.85546875" style="1" customWidth="1"/>
    <col min="3331" max="3331" width="9.140625" style="1"/>
    <col min="3332" max="3332" width="10.28515625" style="1" customWidth="1"/>
    <col min="3333" max="3333" width="9.28515625" style="1" bestFit="1" customWidth="1"/>
    <col min="3334" max="3334" width="14.7109375" style="1" customWidth="1"/>
    <col min="3335" max="3335" width="22.7109375" style="1" customWidth="1"/>
    <col min="3336" max="3336" width="0" style="1" hidden="1" customWidth="1"/>
    <col min="3337" max="3585" width="9.140625" style="1"/>
    <col min="3586" max="3586" width="73.85546875" style="1" customWidth="1"/>
    <col min="3587" max="3587" width="9.140625" style="1"/>
    <col min="3588" max="3588" width="10.28515625" style="1" customWidth="1"/>
    <col min="3589" max="3589" width="9.28515625" style="1" bestFit="1" customWidth="1"/>
    <col min="3590" max="3590" width="14.7109375" style="1" customWidth="1"/>
    <col min="3591" max="3591" width="22.7109375" style="1" customWidth="1"/>
    <col min="3592" max="3592" width="0" style="1" hidden="1" customWidth="1"/>
    <col min="3593" max="3841" width="9.140625" style="1"/>
    <col min="3842" max="3842" width="73.85546875" style="1" customWidth="1"/>
    <col min="3843" max="3843" width="9.140625" style="1"/>
    <col min="3844" max="3844" width="10.28515625" style="1" customWidth="1"/>
    <col min="3845" max="3845" width="9.28515625" style="1" bestFit="1" customWidth="1"/>
    <col min="3846" max="3846" width="14.7109375" style="1" customWidth="1"/>
    <col min="3847" max="3847" width="22.7109375" style="1" customWidth="1"/>
    <col min="3848" max="3848" width="0" style="1" hidden="1" customWidth="1"/>
    <col min="3849" max="4097" width="9.140625" style="1"/>
    <col min="4098" max="4098" width="73.85546875" style="1" customWidth="1"/>
    <col min="4099" max="4099" width="9.140625" style="1"/>
    <col min="4100" max="4100" width="10.28515625" style="1" customWidth="1"/>
    <col min="4101" max="4101" width="9.28515625" style="1" bestFit="1" customWidth="1"/>
    <col min="4102" max="4102" width="14.7109375" style="1" customWidth="1"/>
    <col min="4103" max="4103" width="22.7109375" style="1" customWidth="1"/>
    <col min="4104" max="4104" width="0" style="1" hidden="1" customWidth="1"/>
    <col min="4105" max="4353" width="9.140625" style="1"/>
    <col min="4354" max="4354" width="73.85546875" style="1" customWidth="1"/>
    <col min="4355" max="4355" width="9.140625" style="1"/>
    <col min="4356" max="4356" width="10.28515625" style="1" customWidth="1"/>
    <col min="4357" max="4357" width="9.28515625" style="1" bestFit="1" customWidth="1"/>
    <col min="4358" max="4358" width="14.7109375" style="1" customWidth="1"/>
    <col min="4359" max="4359" width="22.7109375" style="1" customWidth="1"/>
    <col min="4360" max="4360" width="0" style="1" hidden="1" customWidth="1"/>
    <col min="4361" max="4609" width="9.140625" style="1"/>
    <col min="4610" max="4610" width="73.85546875" style="1" customWidth="1"/>
    <col min="4611" max="4611" width="9.140625" style="1"/>
    <col min="4612" max="4612" width="10.28515625" style="1" customWidth="1"/>
    <col min="4613" max="4613" width="9.28515625" style="1" bestFit="1" customWidth="1"/>
    <col min="4614" max="4614" width="14.7109375" style="1" customWidth="1"/>
    <col min="4615" max="4615" width="22.7109375" style="1" customWidth="1"/>
    <col min="4616" max="4616" width="0" style="1" hidden="1" customWidth="1"/>
    <col min="4617" max="4865" width="9.140625" style="1"/>
    <col min="4866" max="4866" width="73.85546875" style="1" customWidth="1"/>
    <col min="4867" max="4867" width="9.140625" style="1"/>
    <col min="4868" max="4868" width="10.28515625" style="1" customWidth="1"/>
    <col min="4869" max="4869" width="9.28515625" style="1" bestFit="1" customWidth="1"/>
    <col min="4870" max="4870" width="14.7109375" style="1" customWidth="1"/>
    <col min="4871" max="4871" width="22.7109375" style="1" customWidth="1"/>
    <col min="4872" max="4872" width="0" style="1" hidden="1" customWidth="1"/>
    <col min="4873" max="5121" width="9.140625" style="1"/>
    <col min="5122" max="5122" width="73.85546875" style="1" customWidth="1"/>
    <col min="5123" max="5123" width="9.140625" style="1"/>
    <col min="5124" max="5124" width="10.28515625" style="1" customWidth="1"/>
    <col min="5125" max="5125" width="9.28515625" style="1" bestFit="1" customWidth="1"/>
    <col min="5126" max="5126" width="14.7109375" style="1" customWidth="1"/>
    <col min="5127" max="5127" width="22.7109375" style="1" customWidth="1"/>
    <col min="5128" max="5128" width="0" style="1" hidden="1" customWidth="1"/>
    <col min="5129" max="5377" width="9.140625" style="1"/>
    <col min="5378" max="5378" width="73.85546875" style="1" customWidth="1"/>
    <col min="5379" max="5379" width="9.140625" style="1"/>
    <col min="5380" max="5380" width="10.28515625" style="1" customWidth="1"/>
    <col min="5381" max="5381" width="9.28515625" style="1" bestFit="1" customWidth="1"/>
    <col min="5382" max="5382" width="14.7109375" style="1" customWidth="1"/>
    <col min="5383" max="5383" width="22.7109375" style="1" customWidth="1"/>
    <col min="5384" max="5384" width="0" style="1" hidden="1" customWidth="1"/>
    <col min="5385" max="5633" width="9.140625" style="1"/>
    <col min="5634" max="5634" width="73.85546875" style="1" customWidth="1"/>
    <col min="5635" max="5635" width="9.140625" style="1"/>
    <col min="5636" max="5636" width="10.28515625" style="1" customWidth="1"/>
    <col min="5637" max="5637" width="9.28515625" style="1" bestFit="1" customWidth="1"/>
    <col min="5638" max="5638" width="14.7109375" style="1" customWidth="1"/>
    <col min="5639" max="5639" width="22.7109375" style="1" customWidth="1"/>
    <col min="5640" max="5640" width="0" style="1" hidden="1" customWidth="1"/>
    <col min="5641" max="5889" width="9.140625" style="1"/>
    <col min="5890" max="5890" width="73.85546875" style="1" customWidth="1"/>
    <col min="5891" max="5891" width="9.140625" style="1"/>
    <col min="5892" max="5892" width="10.28515625" style="1" customWidth="1"/>
    <col min="5893" max="5893" width="9.28515625" style="1" bestFit="1" customWidth="1"/>
    <col min="5894" max="5894" width="14.7109375" style="1" customWidth="1"/>
    <col min="5895" max="5895" width="22.7109375" style="1" customWidth="1"/>
    <col min="5896" max="5896" width="0" style="1" hidden="1" customWidth="1"/>
    <col min="5897" max="6145" width="9.140625" style="1"/>
    <col min="6146" max="6146" width="73.85546875" style="1" customWidth="1"/>
    <col min="6147" max="6147" width="9.140625" style="1"/>
    <col min="6148" max="6148" width="10.28515625" style="1" customWidth="1"/>
    <col min="6149" max="6149" width="9.28515625" style="1" bestFit="1" customWidth="1"/>
    <col min="6150" max="6150" width="14.7109375" style="1" customWidth="1"/>
    <col min="6151" max="6151" width="22.7109375" style="1" customWidth="1"/>
    <col min="6152" max="6152" width="0" style="1" hidden="1" customWidth="1"/>
    <col min="6153" max="6401" width="9.140625" style="1"/>
    <col min="6402" max="6402" width="73.85546875" style="1" customWidth="1"/>
    <col min="6403" max="6403" width="9.140625" style="1"/>
    <col min="6404" max="6404" width="10.28515625" style="1" customWidth="1"/>
    <col min="6405" max="6405" width="9.28515625" style="1" bestFit="1" customWidth="1"/>
    <col min="6406" max="6406" width="14.7109375" style="1" customWidth="1"/>
    <col min="6407" max="6407" width="22.7109375" style="1" customWidth="1"/>
    <col min="6408" max="6408" width="0" style="1" hidden="1" customWidth="1"/>
    <col min="6409" max="6657" width="9.140625" style="1"/>
    <col min="6658" max="6658" width="73.85546875" style="1" customWidth="1"/>
    <col min="6659" max="6659" width="9.140625" style="1"/>
    <col min="6660" max="6660" width="10.28515625" style="1" customWidth="1"/>
    <col min="6661" max="6661" width="9.28515625" style="1" bestFit="1" customWidth="1"/>
    <col min="6662" max="6662" width="14.7109375" style="1" customWidth="1"/>
    <col min="6663" max="6663" width="22.7109375" style="1" customWidth="1"/>
    <col min="6664" max="6664" width="0" style="1" hidden="1" customWidth="1"/>
    <col min="6665" max="6913" width="9.140625" style="1"/>
    <col min="6914" max="6914" width="73.85546875" style="1" customWidth="1"/>
    <col min="6915" max="6915" width="9.140625" style="1"/>
    <col min="6916" max="6916" width="10.28515625" style="1" customWidth="1"/>
    <col min="6917" max="6917" width="9.28515625" style="1" bestFit="1" customWidth="1"/>
    <col min="6918" max="6918" width="14.7109375" style="1" customWidth="1"/>
    <col min="6919" max="6919" width="22.7109375" style="1" customWidth="1"/>
    <col min="6920" max="6920" width="0" style="1" hidden="1" customWidth="1"/>
    <col min="6921" max="7169" width="9.140625" style="1"/>
    <col min="7170" max="7170" width="73.85546875" style="1" customWidth="1"/>
    <col min="7171" max="7171" width="9.140625" style="1"/>
    <col min="7172" max="7172" width="10.28515625" style="1" customWidth="1"/>
    <col min="7173" max="7173" width="9.28515625" style="1" bestFit="1" customWidth="1"/>
    <col min="7174" max="7174" width="14.7109375" style="1" customWidth="1"/>
    <col min="7175" max="7175" width="22.7109375" style="1" customWidth="1"/>
    <col min="7176" max="7176" width="0" style="1" hidden="1" customWidth="1"/>
    <col min="7177" max="7425" width="9.140625" style="1"/>
    <col min="7426" max="7426" width="73.85546875" style="1" customWidth="1"/>
    <col min="7427" max="7427" width="9.140625" style="1"/>
    <col min="7428" max="7428" width="10.28515625" style="1" customWidth="1"/>
    <col min="7429" max="7429" width="9.28515625" style="1" bestFit="1" customWidth="1"/>
    <col min="7430" max="7430" width="14.7109375" style="1" customWidth="1"/>
    <col min="7431" max="7431" width="22.7109375" style="1" customWidth="1"/>
    <col min="7432" max="7432" width="0" style="1" hidden="1" customWidth="1"/>
    <col min="7433" max="7681" width="9.140625" style="1"/>
    <col min="7682" max="7682" width="73.85546875" style="1" customWidth="1"/>
    <col min="7683" max="7683" width="9.140625" style="1"/>
    <col min="7684" max="7684" width="10.28515625" style="1" customWidth="1"/>
    <col min="7685" max="7685" width="9.28515625" style="1" bestFit="1" customWidth="1"/>
    <col min="7686" max="7686" width="14.7109375" style="1" customWidth="1"/>
    <col min="7687" max="7687" width="22.7109375" style="1" customWidth="1"/>
    <col min="7688" max="7688" width="0" style="1" hidden="1" customWidth="1"/>
    <col min="7689" max="7937" width="9.140625" style="1"/>
    <col min="7938" max="7938" width="73.85546875" style="1" customWidth="1"/>
    <col min="7939" max="7939" width="9.140625" style="1"/>
    <col min="7940" max="7940" width="10.28515625" style="1" customWidth="1"/>
    <col min="7941" max="7941" width="9.28515625" style="1" bestFit="1" customWidth="1"/>
    <col min="7942" max="7942" width="14.7109375" style="1" customWidth="1"/>
    <col min="7943" max="7943" width="22.7109375" style="1" customWidth="1"/>
    <col min="7944" max="7944" width="0" style="1" hidden="1" customWidth="1"/>
    <col min="7945" max="8193" width="9.140625" style="1"/>
    <col min="8194" max="8194" width="73.85546875" style="1" customWidth="1"/>
    <col min="8195" max="8195" width="9.140625" style="1"/>
    <col min="8196" max="8196" width="10.28515625" style="1" customWidth="1"/>
    <col min="8197" max="8197" width="9.28515625" style="1" bestFit="1" customWidth="1"/>
    <col min="8198" max="8198" width="14.7109375" style="1" customWidth="1"/>
    <col min="8199" max="8199" width="22.7109375" style="1" customWidth="1"/>
    <col min="8200" max="8200" width="0" style="1" hidden="1" customWidth="1"/>
    <col min="8201" max="8449" width="9.140625" style="1"/>
    <col min="8450" max="8450" width="73.85546875" style="1" customWidth="1"/>
    <col min="8451" max="8451" width="9.140625" style="1"/>
    <col min="8452" max="8452" width="10.28515625" style="1" customWidth="1"/>
    <col min="8453" max="8453" width="9.28515625" style="1" bestFit="1" customWidth="1"/>
    <col min="8454" max="8454" width="14.7109375" style="1" customWidth="1"/>
    <col min="8455" max="8455" width="22.7109375" style="1" customWidth="1"/>
    <col min="8456" max="8456" width="0" style="1" hidden="1" customWidth="1"/>
    <col min="8457" max="8705" width="9.140625" style="1"/>
    <col min="8706" max="8706" width="73.85546875" style="1" customWidth="1"/>
    <col min="8707" max="8707" width="9.140625" style="1"/>
    <col min="8708" max="8708" width="10.28515625" style="1" customWidth="1"/>
    <col min="8709" max="8709" width="9.28515625" style="1" bestFit="1" customWidth="1"/>
    <col min="8710" max="8710" width="14.7109375" style="1" customWidth="1"/>
    <col min="8711" max="8711" width="22.7109375" style="1" customWidth="1"/>
    <col min="8712" max="8712" width="0" style="1" hidden="1" customWidth="1"/>
    <col min="8713" max="8961" width="9.140625" style="1"/>
    <col min="8962" max="8962" width="73.85546875" style="1" customWidth="1"/>
    <col min="8963" max="8963" width="9.140625" style="1"/>
    <col min="8964" max="8964" width="10.28515625" style="1" customWidth="1"/>
    <col min="8965" max="8965" width="9.28515625" style="1" bestFit="1" customWidth="1"/>
    <col min="8966" max="8966" width="14.7109375" style="1" customWidth="1"/>
    <col min="8967" max="8967" width="22.7109375" style="1" customWidth="1"/>
    <col min="8968" max="8968" width="0" style="1" hidden="1" customWidth="1"/>
    <col min="8969" max="9217" width="9.140625" style="1"/>
    <col min="9218" max="9218" width="73.85546875" style="1" customWidth="1"/>
    <col min="9219" max="9219" width="9.140625" style="1"/>
    <col min="9220" max="9220" width="10.28515625" style="1" customWidth="1"/>
    <col min="9221" max="9221" width="9.28515625" style="1" bestFit="1" customWidth="1"/>
    <col min="9222" max="9222" width="14.7109375" style="1" customWidth="1"/>
    <col min="9223" max="9223" width="22.7109375" style="1" customWidth="1"/>
    <col min="9224" max="9224" width="0" style="1" hidden="1" customWidth="1"/>
    <col min="9225" max="9473" width="9.140625" style="1"/>
    <col min="9474" max="9474" width="73.85546875" style="1" customWidth="1"/>
    <col min="9475" max="9475" width="9.140625" style="1"/>
    <col min="9476" max="9476" width="10.28515625" style="1" customWidth="1"/>
    <col min="9477" max="9477" width="9.28515625" style="1" bestFit="1" customWidth="1"/>
    <col min="9478" max="9478" width="14.7109375" style="1" customWidth="1"/>
    <col min="9479" max="9479" width="22.7109375" style="1" customWidth="1"/>
    <col min="9480" max="9480" width="0" style="1" hidden="1" customWidth="1"/>
    <col min="9481" max="9729" width="9.140625" style="1"/>
    <col min="9730" max="9730" width="73.85546875" style="1" customWidth="1"/>
    <col min="9731" max="9731" width="9.140625" style="1"/>
    <col min="9732" max="9732" width="10.28515625" style="1" customWidth="1"/>
    <col min="9733" max="9733" width="9.28515625" style="1" bestFit="1" customWidth="1"/>
    <col min="9734" max="9734" width="14.7109375" style="1" customWidth="1"/>
    <col min="9735" max="9735" width="22.7109375" style="1" customWidth="1"/>
    <col min="9736" max="9736" width="0" style="1" hidden="1" customWidth="1"/>
    <col min="9737" max="9985" width="9.140625" style="1"/>
    <col min="9986" max="9986" width="73.85546875" style="1" customWidth="1"/>
    <col min="9987" max="9987" width="9.140625" style="1"/>
    <col min="9988" max="9988" width="10.28515625" style="1" customWidth="1"/>
    <col min="9989" max="9989" width="9.28515625" style="1" bestFit="1" customWidth="1"/>
    <col min="9990" max="9990" width="14.7109375" style="1" customWidth="1"/>
    <col min="9991" max="9991" width="22.7109375" style="1" customWidth="1"/>
    <col min="9992" max="9992" width="0" style="1" hidden="1" customWidth="1"/>
    <col min="9993" max="10241" width="9.140625" style="1"/>
    <col min="10242" max="10242" width="73.85546875" style="1" customWidth="1"/>
    <col min="10243" max="10243" width="9.140625" style="1"/>
    <col min="10244" max="10244" width="10.28515625" style="1" customWidth="1"/>
    <col min="10245" max="10245" width="9.28515625" style="1" bestFit="1" customWidth="1"/>
    <col min="10246" max="10246" width="14.7109375" style="1" customWidth="1"/>
    <col min="10247" max="10247" width="22.7109375" style="1" customWidth="1"/>
    <col min="10248" max="10248" width="0" style="1" hidden="1" customWidth="1"/>
    <col min="10249" max="10497" width="9.140625" style="1"/>
    <col min="10498" max="10498" width="73.85546875" style="1" customWidth="1"/>
    <col min="10499" max="10499" width="9.140625" style="1"/>
    <col min="10500" max="10500" width="10.28515625" style="1" customWidth="1"/>
    <col min="10501" max="10501" width="9.28515625" style="1" bestFit="1" customWidth="1"/>
    <col min="10502" max="10502" width="14.7109375" style="1" customWidth="1"/>
    <col min="10503" max="10503" width="22.7109375" style="1" customWidth="1"/>
    <col min="10504" max="10504" width="0" style="1" hidden="1" customWidth="1"/>
    <col min="10505" max="10753" width="9.140625" style="1"/>
    <col min="10754" max="10754" width="73.85546875" style="1" customWidth="1"/>
    <col min="10755" max="10755" width="9.140625" style="1"/>
    <col min="10756" max="10756" width="10.28515625" style="1" customWidth="1"/>
    <col min="10757" max="10757" width="9.28515625" style="1" bestFit="1" customWidth="1"/>
    <col min="10758" max="10758" width="14.7109375" style="1" customWidth="1"/>
    <col min="10759" max="10759" width="22.7109375" style="1" customWidth="1"/>
    <col min="10760" max="10760" width="0" style="1" hidden="1" customWidth="1"/>
    <col min="10761" max="11009" width="9.140625" style="1"/>
    <col min="11010" max="11010" width="73.85546875" style="1" customWidth="1"/>
    <col min="11011" max="11011" width="9.140625" style="1"/>
    <col min="11012" max="11012" width="10.28515625" style="1" customWidth="1"/>
    <col min="11013" max="11013" width="9.28515625" style="1" bestFit="1" customWidth="1"/>
    <col min="11014" max="11014" width="14.7109375" style="1" customWidth="1"/>
    <col min="11015" max="11015" width="22.7109375" style="1" customWidth="1"/>
    <col min="11016" max="11016" width="0" style="1" hidden="1" customWidth="1"/>
    <col min="11017" max="11265" width="9.140625" style="1"/>
    <col min="11266" max="11266" width="73.85546875" style="1" customWidth="1"/>
    <col min="11267" max="11267" width="9.140625" style="1"/>
    <col min="11268" max="11268" width="10.28515625" style="1" customWidth="1"/>
    <col min="11269" max="11269" width="9.28515625" style="1" bestFit="1" customWidth="1"/>
    <col min="11270" max="11270" width="14.7109375" style="1" customWidth="1"/>
    <col min="11271" max="11271" width="22.7109375" style="1" customWidth="1"/>
    <col min="11272" max="11272" width="0" style="1" hidden="1" customWidth="1"/>
    <col min="11273" max="11521" width="9.140625" style="1"/>
    <col min="11522" max="11522" width="73.85546875" style="1" customWidth="1"/>
    <col min="11523" max="11523" width="9.140625" style="1"/>
    <col min="11524" max="11524" width="10.28515625" style="1" customWidth="1"/>
    <col min="11525" max="11525" width="9.28515625" style="1" bestFit="1" customWidth="1"/>
    <col min="11526" max="11526" width="14.7109375" style="1" customWidth="1"/>
    <col min="11527" max="11527" width="22.7109375" style="1" customWidth="1"/>
    <col min="11528" max="11528" width="0" style="1" hidden="1" customWidth="1"/>
    <col min="11529" max="11777" width="9.140625" style="1"/>
    <col min="11778" max="11778" width="73.85546875" style="1" customWidth="1"/>
    <col min="11779" max="11779" width="9.140625" style="1"/>
    <col min="11780" max="11780" width="10.28515625" style="1" customWidth="1"/>
    <col min="11781" max="11781" width="9.28515625" style="1" bestFit="1" customWidth="1"/>
    <col min="11782" max="11782" width="14.7109375" style="1" customWidth="1"/>
    <col min="11783" max="11783" width="22.7109375" style="1" customWidth="1"/>
    <col min="11784" max="11784" width="0" style="1" hidden="1" customWidth="1"/>
    <col min="11785" max="12033" width="9.140625" style="1"/>
    <col min="12034" max="12034" width="73.85546875" style="1" customWidth="1"/>
    <col min="12035" max="12035" width="9.140625" style="1"/>
    <col min="12036" max="12036" width="10.28515625" style="1" customWidth="1"/>
    <col min="12037" max="12037" width="9.28515625" style="1" bestFit="1" customWidth="1"/>
    <col min="12038" max="12038" width="14.7109375" style="1" customWidth="1"/>
    <col min="12039" max="12039" width="22.7109375" style="1" customWidth="1"/>
    <col min="12040" max="12040" width="0" style="1" hidden="1" customWidth="1"/>
    <col min="12041" max="12289" width="9.140625" style="1"/>
    <col min="12290" max="12290" width="73.85546875" style="1" customWidth="1"/>
    <col min="12291" max="12291" width="9.140625" style="1"/>
    <col min="12292" max="12292" width="10.28515625" style="1" customWidth="1"/>
    <col min="12293" max="12293" width="9.28515625" style="1" bestFit="1" customWidth="1"/>
    <col min="12294" max="12294" width="14.7109375" style="1" customWidth="1"/>
    <col min="12295" max="12295" width="22.7109375" style="1" customWidth="1"/>
    <col min="12296" max="12296" width="0" style="1" hidden="1" customWidth="1"/>
    <col min="12297" max="12545" width="9.140625" style="1"/>
    <col min="12546" max="12546" width="73.85546875" style="1" customWidth="1"/>
    <col min="12547" max="12547" width="9.140625" style="1"/>
    <col min="12548" max="12548" width="10.28515625" style="1" customWidth="1"/>
    <col min="12549" max="12549" width="9.28515625" style="1" bestFit="1" customWidth="1"/>
    <col min="12550" max="12550" width="14.7109375" style="1" customWidth="1"/>
    <col min="12551" max="12551" width="22.7109375" style="1" customWidth="1"/>
    <col min="12552" max="12552" width="0" style="1" hidden="1" customWidth="1"/>
    <col min="12553" max="12801" width="9.140625" style="1"/>
    <col min="12802" max="12802" width="73.85546875" style="1" customWidth="1"/>
    <col min="12803" max="12803" width="9.140625" style="1"/>
    <col min="12804" max="12804" width="10.28515625" style="1" customWidth="1"/>
    <col min="12805" max="12805" width="9.28515625" style="1" bestFit="1" customWidth="1"/>
    <col min="12806" max="12806" width="14.7109375" style="1" customWidth="1"/>
    <col min="12807" max="12807" width="22.7109375" style="1" customWidth="1"/>
    <col min="12808" max="12808" width="0" style="1" hidden="1" customWidth="1"/>
    <col min="12809" max="13057" width="9.140625" style="1"/>
    <col min="13058" max="13058" width="73.85546875" style="1" customWidth="1"/>
    <col min="13059" max="13059" width="9.140625" style="1"/>
    <col min="13060" max="13060" width="10.28515625" style="1" customWidth="1"/>
    <col min="13061" max="13061" width="9.28515625" style="1" bestFit="1" customWidth="1"/>
    <col min="13062" max="13062" width="14.7109375" style="1" customWidth="1"/>
    <col min="13063" max="13063" width="22.7109375" style="1" customWidth="1"/>
    <col min="13064" max="13064" width="0" style="1" hidden="1" customWidth="1"/>
    <col min="13065" max="13313" width="9.140625" style="1"/>
    <col min="13314" max="13314" width="73.85546875" style="1" customWidth="1"/>
    <col min="13315" max="13315" width="9.140625" style="1"/>
    <col min="13316" max="13316" width="10.28515625" style="1" customWidth="1"/>
    <col min="13317" max="13317" width="9.28515625" style="1" bestFit="1" customWidth="1"/>
    <col min="13318" max="13318" width="14.7109375" style="1" customWidth="1"/>
    <col min="13319" max="13319" width="22.7109375" style="1" customWidth="1"/>
    <col min="13320" max="13320" width="0" style="1" hidden="1" customWidth="1"/>
    <col min="13321" max="13569" width="9.140625" style="1"/>
    <col min="13570" max="13570" width="73.85546875" style="1" customWidth="1"/>
    <col min="13571" max="13571" width="9.140625" style="1"/>
    <col min="13572" max="13572" width="10.28515625" style="1" customWidth="1"/>
    <col min="13573" max="13573" width="9.28515625" style="1" bestFit="1" customWidth="1"/>
    <col min="13574" max="13574" width="14.7109375" style="1" customWidth="1"/>
    <col min="13575" max="13575" width="22.7109375" style="1" customWidth="1"/>
    <col min="13576" max="13576" width="0" style="1" hidden="1" customWidth="1"/>
    <col min="13577" max="13825" width="9.140625" style="1"/>
    <col min="13826" max="13826" width="73.85546875" style="1" customWidth="1"/>
    <col min="13827" max="13827" width="9.140625" style="1"/>
    <col min="13828" max="13828" width="10.28515625" style="1" customWidth="1"/>
    <col min="13829" max="13829" width="9.28515625" style="1" bestFit="1" customWidth="1"/>
    <col min="13830" max="13830" width="14.7109375" style="1" customWidth="1"/>
    <col min="13831" max="13831" width="22.7109375" style="1" customWidth="1"/>
    <col min="13832" max="13832" width="0" style="1" hidden="1" customWidth="1"/>
    <col min="13833" max="14081" width="9.140625" style="1"/>
    <col min="14082" max="14082" width="73.85546875" style="1" customWidth="1"/>
    <col min="14083" max="14083" width="9.140625" style="1"/>
    <col min="14084" max="14084" width="10.28515625" style="1" customWidth="1"/>
    <col min="14085" max="14085" width="9.28515625" style="1" bestFit="1" customWidth="1"/>
    <col min="14086" max="14086" width="14.7109375" style="1" customWidth="1"/>
    <col min="14087" max="14087" width="22.7109375" style="1" customWidth="1"/>
    <col min="14088" max="14088" width="0" style="1" hidden="1" customWidth="1"/>
    <col min="14089" max="14337" width="9.140625" style="1"/>
    <col min="14338" max="14338" width="73.85546875" style="1" customWidth="1"/>
    <col min="14339" max="14339" width="9.140625" style="1"/>
    <col min="14340" max="14340" width="10.28515625" style="1" customWidth="1"/>
    <col min="14341" max="14341" width="9.28515625" style="1" bestFit="1" customWidth="1"/>
    <col min="14342" max="14342" width="14.7109375" style="1" customWidth="1"/>
    <col min="14343" max="14343" width="22.7109375" style="1" customWidth="1"/>
    <col min="14344" max="14344" width="0" style="1" hidden="1" customWidth="1"/>
    <col min="14345" max="14593" width="9.140625" style="1"/>
    <col min="14594" max="14594" width="73.85546875" style="1" customWidth="1"/>
    <col min="14595" max="14595" width="9.140625" style="1"/>
    <col min="14596" max="14596" width="10.28515625" style="1" customWidth="1"/>
    <col min="14597" max="14597" width="9.28515625" style="1" bestFit="1" customWidth="1"/>
    <col min="14598" max="14598" width="14.7109375" style="1" customWidth="1"/>
    <col min="14599" max="14599" width="22.7109375" style="1" customWidth="1"/>
    <col min="14600" max="14600" width="0" style="1" hidden="1" customWidth="1"/>
    <col min="14601" max="14849" width="9.140625" style="1"/>
    <col min="14850" max="14850" width="73.85546875" style="1" customWidth="1"/>
    <col min="14851" max="14851" width="9.140625" style="1"/>
    <col min="14852" max="14852" width="10.28515625" style="1" customWidth="1"/>
    <col min="14853" max="14853" width="9.28515625" style="1" bestFit="1" customWidth="1"/>
    <col min="14854" max="14854" width="14.7109375" style="1" customWidth="1"/>
    <col min="14855" max="14855" width="22.7109375" style="1" customWidth="1"/>
    <col min="14856" max="14856" width="0" style="1" hidden="1" customWidth="1"/>
    <col min="14857" max="15105" width="9.140625" style="1"/>
    <col min="15106" max="15106" width="73.85546875" style="1" customWidth="1"/>
    <col min="15107" max="15107" width="9.140625" style="1"/>
    <col min="15108" max="15108" width="10.28515625" style="1" customWidth="1"/>
    <col min="15109" max="15109" width="9.28515625" style="1" bestFit="1" customWidth="1"/>
    <col min="15110" max="15110" width="14.7109375" style="1" customWidth="1"/>
    <col min="15111" max="15111" width="22.7109375" style="1" customWidth="1"/>
    <col min="15112" max="15112" width="0" style="1" hidden="1" customWidth="1"/>
    <col min="15113" max="15361" width="9.140625" style="1"/>
    <col min="15362" max="15362" width="73.85546875" style="1" customWidth="1"/>
    <col min="15363" max="15363" width="9.140625" style="1"/>
    <col min="15364" max="15364" width="10.28515625" style="1" customWidth="1"/>
    <col min="15365" max="15365" width="9.28515625" style="1" bestFit="1" customWidth="1"/>
    <col min="15366" max="15366" width="14.7109375" style="1" customWidth="1"/>
    <col min="15367" max="15367" width="22.7109375" style="1" customWidth="1"/>
    <col min="15368" max="15368" width="0" style="1" hidden="1" customWidth="1"/>
    <col min="15369" max="15617" width="9.140625" style="1"/>
    <col min="15618" max="15618" width="73.85546875" style="1" customWidth="1"/>
    <col min="15619" max="15619" width="9.140625" style="1"/>
    <col min="15620" max="15620" width="10.28515625" style="1" customWidth="1"/>
    <col min="15621" max="15621" width="9.28515625" style="1" bestFit="1" customWidth="1"/>
    <col min="15622" max="15622" width="14.7109375" style="1" customWidth="1"/>
    <col min="15623" max="15623" width="22.7109375" style="1" customWidth="1"/>
    <col min="15624" max="15624" width="0" style="1" hidden="1" customWidth="1"/>
    <col min="15625" max="15873" width="9.140625" style="1"/>
    <col min="15874" max="15874" width="73.85546875" style="1" customWidth="1"/>
    <col min="15875" max="15875" width="9.140625" style="1"/>
    <col min="15876" max="15876" width="10.28515625" style="1" customWidth="1"/>
    <col min="15877" max="15877" width="9.28515625" style="1" bestFit="1" customWidth="1"/>
    <col min="15878" max="15878" width="14.7109375" style="1" customWidth="1"/>
    <col min="15879" max="15879" width="22.7109375" style="1" customWidth="1"/>
    <col min="15880" max="15880" width="0" style="1" hidden="1" customWidth="1"/>
    <col min="15881" max="16129" width="9.140625" style="1"/>
    <col min="16130" max="16130" width="73.85546875" style="1" customWidth="1"/>
    <col min="16131" max="16131" width="9.140625" style="1"/>
    <col min="16132" max="16132" width="10.28515625" style="1" customWidth="1"/>
    <col min="16133" max="16133" width="9.28515625" style="1" bestFit="1" customWidth="1"/>
    <col min="16134" max="16134" width="14.7109375" style="1" customWidth="1"/>
    <col min="16135" max="16135" width="22.7109375" style="1" customWidth="1"/>
    <col min="16136" max="16136" width="0" style="1" hidden="1" customWidth="1"/>
    <col min="16137" max="16384" width="9.140625" style="1"/>
  </cols>
  <sheetData>
    <row r="1" spans="1:10" x14ac:dyDescent="0.25">
      <c r="G1" s="1" t="s">
        <v>68</v>
      </c>
    </row>
    <row r="2" spans="1:10" x14ac:dyDescent="0.25">
      <c r="G2" s="1" t="s">
        <v>0</v>
      </c>
    </row>
    <row r="3" spans="1:10" x14ac:dyDescent="0.25">
      <c r="G3" s="1" t="s">
        <v>1</v>
      </c>
    </row>
    <row r="4" spans="1:10" x14ac:dyDescent="0.25">
      <c r="G4" s="1" t="s">
        <v>69</v>
      </c>
    </row>
    <row r="6" spans="1:10" x14ac:dyDescent="0.25">
      <c r="A6" s="29" t="s">
        <v>2</v>
      </c>
      <c r="B6" s="29"/>
      <c r="C6" s="29"/>
      <c r="D6" s="29"/>
      <c r="E6" s="29"/>
      <c r="F6" s="29"/>
      <c r="G6" s="29"/>
      <c r="H6" s="29"/>
      <c r="I6" s="29"/>
      <c r="J6" s="29"/>
    </row>
    <row r="8" spans="1:10" s="17" customFormat="1" ht="12.75" x14ac:dyDescent="0.2">
      <c r="A8" s="35" t="s">
        <v>3</v>
      </c>
      <c r="B8" s="35" t="s">
        <v>36</v>
      </c>
      <c r="C8" s="35" t="s">
        <v>4</v>
      </c>
      <c r="D8" s="35" t="s">
        <v>5</v>
      </c>
      <c r="E8" s="35" t="s">
        <v>6</v>
      </c>
      <c r="F8" s="35" t="s">
        <v>7</v>
      </c>
      <c r="G8" s="35" t="s">
        <v>8</v>
      </c>
      <c r="H8" s="20" t="s">
        <v>9</v>
      </c>
      <c r="I8" s="33" t="s">
        <v>9</v>
      </c>
      <c r="J8" s="34"/>
    </row>
    <row r="9" spans="1:10" s="17" customFormat="1" ht="12.75" x14ac:dyDescent="0.2">
      <c r="A9" s="35"/>
      <c r="B9" s="36"/>
      <c r="C9" s="35"/>
      <c r="D9" s="35"/>
      <c r="E9" s="35"/>
      <c r="F9" s="35"/>
      <c r="G9" s="35"/>
      <c r="H9" s="30" t="s">
        <v>10</v>
      </c>
      <c r="I9" s="30" t="s">
        <v>10</v>
      </c>
      <c r="J9" s="30" t="s">
        <v>59</v>
      </c>
    </row>
    <row r="10" spans="1:10" s="17" customFormat="1" ht="12.75" x14ac:dyDescent="0.2">
      <c r="A10" s="35"/>
      <c r="B10" s="36"/>
      <c r="C10" s="35"/>
      <c r="D10" s="35"/>
      <c r="E10" s="35"/>
      <c r="F10" s="35"/>
      <c r="G10" s="35"/>
      <c r="H10" s="30"/>
      <c r="I10" s="31"/>
      <c r="J10" s="32"/>
    </row>
    <row r="11" spans="1:10" s="17" customFormat="1" ht="60" customHeight="1" x14ac:dyDescent="0.2">
      <c r="A11" s="35"/>
      <c r="B11" s="36"/>
      <c r="C11" s="35"/>
      <c r="D11" s="35"/>
      <c r="E11" s="35"/>
      <c r="F11" s="35"/>
      <c r="G11" s="35"/>
      <c r="H11" s="30"/>
      <c r="I11" s="31"/>
      <c r="J11" s="32"/>
    </row>
    <row r="12" spans="1:10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7</v>
      </c>
      <c r="J12" s="18">
        <v>8</v>
      </c>
    </row>
    <row r="13" spans="1:10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2500</v>
      </c>
      <c r="H13" s="13">
        <f t="shared" ref="H13:J13" si="0">SUM(H14:H16)</f>
        <v>2500</v>
      </c>
      <c r="I13" s="13">
        <f t="shared" si="0"/>
        <v>2500</v>
      </c>
      <c r="J13" s="13">
        <f t="shared" si="0"/>
        <v>0</v>
      </c>
    </row>
    <row r="14" spans="1:10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 t="shared" ref="G14:G16" si="1">SUM(H14:H14)</f>
        <v>1131.5</v>
      </c>
      <c r="H14" s="4">
        <f t="shared" ref="H14:H16" si="2">SUM(I14:I14)</f>
        <v>1131.5</v>
      </c>
      <c r="I14" s="4">
        <v>1131.5</v>
      </c>
      <c r="J14" s="4"/>
    </row>
    <row r="15" spans="1:10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si="1"/>
        <v>1131.5</v>
      </c>
      <c r="H15" s="4">
        <f t="shared" si="2"/>
        <v>1131.5</v>
      </c>
      <c r="I15" s="4">
        <v>1131.5</v>
      </c>
      <c r="J15" s="4"/>
    </row>
    <row r="16" spans="1:10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1"/>
        <v>237</v>
      </c>
      <c r="H16" s="4">
        <f t="shared" si="2"/>
        <v>237</v>
      </c>
      <c r="I16" s="4">
        <v>237</v>
      </c>
      <c r="J16" s="4"/>
    </row>
    <row r="17" spans="1:13" ht="29.25" customHeight="1" x14ac:dyDescent="0.25">
      <c r="A17" s="10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SUM(G18:G23)</f>
        <v>1158654</v>
      </c>
      <c r="H17" s="13">
        <f t="shared" ref="H17:J17" si="3">SUM(H18:H23)</f>
        <v>6001</v>
      </c>
      <c r="I17" s="13">
        <f t="shared" si="3"/>
        <v>511745</v>
      </c>
      <c r="J17" s="13">
        <f t="shared" si="3"/>
        <v>646909</v>
      </c>
    </row>
    <row r="18" spans="1:13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>SUM(I18:J18)</f>
        <v>6000</v>
      </c>
      <c r="H18" s="4">
        <v>6001</v>
      </c>
      <c r="I18" s="4">
        <v>6000</v>
      </c>
      <c r="J18" s="4"/>
    </row>
    <row r="19" spans="1:13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4">
        <f t="shared" ref="G19:G23" si="4">SUM(I19:J19)</f>
        <v>417916.3</v>
      </c>
      <c r="H19" s="4"/>
      <c r="I19" s="4">
        <v>413013.5</v>
      </c>
      <c r="J19" s="4">
        <v>4902.8</v>
      </c>
    </row>
    <row r="20" spans="1:13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4">
        <f t="shared" si="4"/>
        <v>683483.70000000007</v>
      </c>
      <c r="H20" s="4"/>
      <c r="I20" s="4">
        <v>79225.3</v>
      </c>
      <c r="J20" s="4">
        <v>604258.4</v>
      </c>
      <c r="L20" s="27"/>
      <c r="M20" s="27"/>
    </row>
    <row r="21" spans="1:13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4">
        <f t="shared" si="4"/>
        <v>32369.899999999998</v>
      </c>
      <c r="H21" s="4"/>
      <c r="I21" s="4">
        <v>8178.3</v>
      </c>
      <c r="J21" s="4">
        <v>24191.599999999999</v>
      </c>
    </row>
    <row r="22" spans="1:13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4">
        <f t="shared" si="4"/>
        <v>17243.099999999999</v>
      </c>
      <c r="H22" s="4"/>
      <c r="I22" s="4">
        <v>5327.9</v>
      </c>
      <c r="J22" s="4">
        <v>11915.2</v>
      </c>
    </row>
    <row r="23" spans="1:13" x14ac:dyDescent="0.25">
      <c r="A23" s="11" t="s">
        <v>27</v>
      </c>
      <c r="B23" s="11"/>
      <c r="C23" s="3" t="s">
        <v>11</v>
      </c>
      <c r="D23" s="3" t="s">
        <v>12</v>
      </c>
      <c r="E23" s="3" t="s">
        <v>15</v>
      </c>
      <c r="F23" s="3" t="s">
        <v>61</v>
      </c>
      <c r="G23" s="4">
        <f t="shared" si="4"/>
        <v>1641</v>
      </c>
      <c r="H23" s="4"/>
      <c r="I23" s="4">
        <v>0</v>
      </c>
      <c r="J23" s="4">
        <v>1641</v>
      </c>
      <c r="K23" s="16"/>
    </row>
    <row r="24" spans="1:13" ht="47.25" x14ac:dyDescent="0.25">
      <c r="A24" s="10" t="s">
        <v>29</v>
      </c>
      <c r="B24" s="11" t="s">
        <v>38</v>
      </c>
      <c r="C24" s="12"/>
      <c r="D24" s="12"/>
      <c r="E24" s="12"/>
      <c r="F24" s="12" t="s">
        <v>18</v>
      </c>
      <c r="G24" s="13">
        <f>SUM(G25:G26)</f>
        <v>43100.7</v>
      </c>
      <c r="H24" s="13">
        <f t="shared" ref="H24:J24" si="5">SUM(H25:H26)</f>
        <v>501</v>
      </c>
      <c r="I24" s="13">
        <f t="shared" si="5"/>
        <v>43100.7</v>
      </c>
      <c r="J24" s="13">
        <f t="shared" si="5"/>
        <v>0</v>
      </c>
    </row>
    <row r="25" spans="1:13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18</v>
      </c>
      <c r="G25" s="4">
        <f>SUM(I25:J25)</f>
        <v>500</v>
      </c>
      <c r="H25" s="4">
        <v>501</v>
      </c>
      <c r="I25" s="4">
        <v>500</v>
      </c>
      <c r="J25" s="4"/>
    </row>
    <row r="26" spans="1:13" x14ac:dyDescent="0.25">
      <c r="A26" s="11" t="s">
        <v>27</v>
      </c>
      <c r="B26" s="11"/>
      <c r="C26" s="3" t="s">
        <v>11</v>
      </c>
      <c r="D26" s="3" t="s">
        <v>12</v>
      </c>
      <c r="E26" s="3" t="s">
        <v>12</v>
      </c>
      <c r="F26" s="3" t="s">
        <v>55</v>
      </c>
      <c r="G26" s="4">
        <f>SUM(I26:J26)</f>
        <v>42600.7</v>
      </c>
      <c r="H26" s="4"/>
      <c r="I26" s="4">
        <v>42600.7</v>
      </c>
      <c r="J26" s="4"/>
    </row>
    <row r="27" spans="1:13" ht="31.5" x14ac:dyDescent="0.25">
      <c r="A27" s="10" t="s">
        <v>30</v>
      </c>
      <c r="B27" s="11" t="s">
        <v>40</v>
      </c>
      <c r="C27" s="12"/>
      <c r="D27" s="12"/>
      <c r="E27" s="12"/>
      <c r="F27" s="12" t="s">
        <v>21</v>
      </c>
      <c r="G27" s="13">
        <f>SUM(G28:G32)</f>
        <v>211213.7</v>
      </c>
      <c r="H27" s="13">
        <f t="shared" ref="H27:J27" si="6">SUM(H28:H32)</f>
        <v>209217.4</v>
      </c>
      <c r="I27" s="13">
        <f t="shared" si="6"/>
        <v>209408.7</v>
      </c>
      <c r="J27" s="13">
        <f t="shared" si="6"/>
        <v>1805</v>
      </c>
    </row>
    <row r="28" spans="1:13" x14ac:dyDescent="0.25">
      <c r="A28" s="11" t="s">
        <v>31</v>
      </c>
      <c r="B28" s="11"/>
      <c r="C28" s="3" t="s">
        <v>19</v>
      </c>
      <c r="D28" s="3" t="s">
        <v>20</v>
      </c>
      <c r="E28" s="3" t="s">
        <v>14</v>
      </c>
      <c r="F28" s="3" t="s">
        <v>21</v>
      </c>
      <c r="G28" s="4">
        <f>SUM(I28:J28)</f>
        <v>4265.3</v>
      </c>
      <c r="H28" s="4">
        <v>3900</v>
      </c>
      <c r="I28" s="4">
        <v>4265.3</v>
      </c>
      <c r="J28" s="4"/>
    </row>
    <row r="29" spans="1:13" x14ac:dyDescent="0.25">
      <c r="A29" s="11" t="s">
        <v>31</v>
      </c>
      <c r="B29" s="11"/>
      <c r="C29" s="3" t="s">
        <v>19</v>
      </c>
      <c r="D29" s="3" t="s">
        <v>12</v>
      </c>
      <c r="E29" s="3" t="s">
        <v>15</v>
      </c>
      <c r="F29" s="3" t="s">
        <v>43</v>
      </c>
      <c r="G29" s="4">
        <f t="shared" ref="G29:G32" si="7">SUM(I29:J29)</f>
        <v>109427.6</v>
      </c>
      <c r="H29" s="4">
        <v>107422.6</v>
      </c>
      <c r="I29" s="4">
        <v>107622.6</v>
      </c>
      <c r="J29" s="4">
        <v>1805</v>
      </c>
    </row>
    <row r="30" spans="1:13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44</v>
      </c>
      <c r="G30" s="4">
        <f t="shared" si="7"/>
        <v>52177.9</v>
      </c>
      <c r="H30" s="4">
        <v>51688.7</v>
      </c>
      <c r="I30" s="4">
        <v>52177.9</v>
      </c>
      <c r="J30" s="4"/>
    </row>
    <row r="31" spans="1:13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45</v>
      </c>
      <c r="G31" s="4">
        <f t="shared" si="7"/>
        <v>19851.400000000001</v>
      </c>
      <c r="H31" s="4">
        <v>20943.599999999999</v>
      </c>
      <c r="I31" s="4">
        <v>19851.400000000001</v>
      </c>
      <c r="J31" s="4"/>
    </row>
    <row r="32" spans="1:13" x14ac:dyDescent="0.25">
      <c r="A32" s="11" t="s">
        <v>31</v>
      </c>
      <c r="B32" s="11"/>
      <c r="C32" s="3" t="s">
        <v>19</v>
      </c>
      <c r="D32" s="3" t="s">
        <v>20</v>
      </c>
      <c r="E32" s="3" t="s">
        <v>14</v>
      </c>
      <c r="F32" s="3" t="s">
        <v>46</v>
      </c>
      <c r="G32" s="4">
        <f t="shared" si="7"/>
        <v>25491.5</v>
      </c>
      <c r="H32" s="4">
        <v>25262.5</v>
      </c>
      <c r="I32" s="4">
        <v>25491.5</v>
      </c>
      <c r="J32" s="4"/>
    </row>
    <row r="33" spans="1:10" ht="47.25" x14ac:dyDescent="0.25">
      <c r="A33" s="10" t="s">
        <v>32</v>
      </c>
      <c r="B33" s="11"/>
      <c r="C33" s="12"/>
      <c r="D33" s="12"/>
      <c r="E33" s="12"/>
      <c r="F33" s="12" t="s">
        <v>22</v>
      </c>
      <c r="G33" s="13">
        <f>SUM(G34+G35)</f>
        <v>1000</v>
      </c>
      <c r="H33" s="13">
        <f t="shared" ref="H33:J33" si="8">SUM(H34)</f>
        <v>1001</v>
      </c>
      <c r="I33" s="13">
        <f>SUM(I34+I35)</f>
        <v>1000</v>
      </c>
      <c r="J33" s="13">
        <f t="shared" si="8"/>
        <v>0</v>
      </c>
    </row>
    <row r="34" spans="1:10" x14ac:dyDescent="0.25">
      <c r="A34" s="11" t="s">
        <v>31</v>
      </c>
      <c r="B34" s="11"/>
      <c r="C34" s="3" t="s">
        <v>19</v>
      </c>
      <c r="D34" s="3" t="s">
        <v>16</v>
      </c>
      <c r="E34" s="3" t="s">
        <v>14</v>
      </c>
      <c r="F34" s="3" t="s">
        <v>22</v>
      </c>
      <c r="G34" s="4">
        <f>SUM(I34:J34)</f>
        <v>850</v>
      </c>
      <c r="H34" s="4">
        <v>1001</v>
      </c>
      <c r="I34" s="4">
        <v>850</v>
      </c>
      <c r="J34" s="4"/>
    </row>
    <row r="35" spans="1:10" x14ac:dyDescent="0.25">
      <c r="A35" s="11" t="s">
        <v>31</v>
      </c>
      <c r="B35" s="11"/>
      <c r="C35" s="3" t="s">
        <v>19</v>
      </c>
      <c r="D35" s="3" t="s">
        <v>16</v>
      </c>
      <c r="E35" s="3" t="s">
        <v>15</v>
      </c>
      <c r="F35" s="3" t="s">
        <v>22</v>
      </c>
      <c r="G35" s="4">
        <f>SUM(I35:J35)</f>
        <v>150</v>
      </c>
      <c r="H35" s="4"/>
      <c r="I35" s="4">
        <v>150</v>
      </c>
      <c r="J35" s="4"/>
    </row>
    <row r="36" spans="1:10" ht="47.25" x14ac:dyDescent="0.25">
      <c r="A36" s="22" t="s">
        <v>33</v>
      </c>
      <c r="B36" s="23" t="s">
        <v>42</v>
      </c>
      <c r="C36" s="12"/>
      <c r="D36" s="12"/>
      <c r="E36" s="12"/>
      <c r="F36" s="12" t="s">
        <v>23</v>
      </c>
      <c r="G36" s="13">
        <f>SUM(G37:G38)</f>
        <v>428</v>
      </c>
      <c r="H36" s="13">
        <f t="shared" ref="H36:J36" si="9">SUM(H37:H38)</f>
        <v>428</v>
      </c>
      <c r="I36" s="13">
        <f t="shared" si="9"/>
        <v>428</v>
      </c>
      <c r="J36" s="13">
        <f t="shared" si="9"/>
        <v>0</v>
      </c>
    </row>
    <row r="37" spans="1:10" x14ac:dyDescent="0.25">
      <c r="A37" s="11" t="s">
        <v>31</v>
      </c>
      <c r="B37" s="11"/>
      <c r="C37" s="3" t="s">
        <v>19</v>
      </c>
      <c r="D37" s="3" t="s">
        <v>12</v>
      </c>
      <c r="E37" s="3" t="s">
        <v>15</v>
      </c>
      <c r="F37" s="3" t="s">
        <v>23</v>
      </c>
      <c r="G37" s="4">
        <f>SUM(H37:H37)</f>
        <v>180</v>
      </c>
      <c r="H37" s="4">
        <f t="shared" ref="H37:J37" si="10">SUM(I37:I37)</f>
        <v>180</v>
      </c>
      <c r="I37" s="4">
        <v>180</v>
      </c>
      <c r="J37" s="4">
        <f t="shared" si="10"/>
        <v>0</v>
      </c>
    </row>
    <row r="38" spans="1:10" x14ac:dyDescent="0.25">
      <c r="A38" s="11" t="s">
        <v>31</v>
      </c>
      <c r="B38" s="11"/>
      <c r="C38" s="5" t="s">
        <v>19</v>
      </c>
      <c r="D38" s="5" t="s">
        <v>24</v>
      </c>
      <c r="E38" s="3" t="s">
        <v>14</v>
      </c>
      <c r="F38" s="3" t="s">
        <v>23</v>
      </c>
      <c r="G38" s="4">
        <f>SUM(H38:H38)</f>
        <v>248</v>
      </c>
      <c r="H38" s="4">
        <f t="shared" ref="H38:J38" si="11">SUM(I38:I38)</f>
        <v>248</v>
      </c>
      <c r="I38" s="4">
        <v>248</v>
      </c>
      <c r="J38" s="4">
        <f t="shared" si="11"/>
        <v>0</v>
      </c>
    </row>
    <row r="39" spans="1:10" ht="31.5" x14ac:dyDescent="0.25">
      <c r="A39" s="10" t="s">
        <v>34</v>
      </c>
      <c r="B39" s="11" t="s">
        <v>41</v>
      </c>
      <c r="C39" s="12"/>
      <c r="D39" s="12"/>
      <c r="E39" s="12"/>
      <c r="F39" s="12" t="s">
        <v>25</v>
      </c>
      <c r="G39" s="13">
        <f>SUM(G40:G43)</f>
        <v>89725.7</v>
      </c>
      <c r="H39" s="13">
        <f t="shared" ref="H39:J39" si="12">SUM(H40:H43)</f>
        <v>88123.7</v>
      </c>
      <c r="I39" s="13">
        <f t="shared" si="12"/>
        <v>88557.4</v>
      </c>
      <c r="J39" s="13">
        <f t="shared" si="12"/>
        <v>1168.3</v>
      </c>
    </row>
    <row r="40" spans="1:10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25</v>
      </c>
      <c r="G40" s="4">
        <f>SUM(I40:J40)</f>
        <v>2163.1999999999998</v>
      </c>
      <c r="H40" s="4">
        <v>4000</v>
      </c>
      <c r="I40" s="4">
        <v>2163.1999999999998</v>
      </c>
      <c r="J40" s="4"/>
    </row>
    <row r="41" spans="1:10" x14ac:dyDescent="0.25">
      <c r="A41" s="11" t="s">
        <v>31</v>
      </c>
      <c r="B41" s="11"/>
      <c r="C41" s="3" t="s">
        <v>19</v>
      </c>
      <c r="D41" s="3" t="s">
        <v>12</v>
      </c>
      <c r="E41" s="3" t="s">
        <v>15</v>
      </c>
      <c r="F41" s="3" t="s">
        <v>25</v>
      </c>
      <c r="G41" s="4">
        <f>SUM(I41:J41)</f>
        <v>1836.8</v>
      </c>
      <c r="H41" s="4"/>
      <c r="I41" s="4">
        <v>1836.8</v>
      </c>
      <c r="J41" s="4"/>
    </row>
    <row r="42" spans="1:10" x14ac:dyDescent="0.25">
      <c r="A42" s="11" t="s">
        <v>31</v>
      </c>
      <c r="B42" s="11"/>
      <c r="C42" s="3" t="s">
        <v>19</v>
      </c>
      <c r="D42" s="3" t="s">
        <v>12</v>
      </c>
      <c r="E42" s="3" t="s">
        <v>15</v>
      </c>
      <c r="F42" s="3" t="s">
        <v>43</v>
      </c>
      <c r="G42" s="4">
        <f t="shared" ref="G42:G47" si="13">SUM(I42:J42)</f>
        <v>47374</v>
      </c>
      <c r="H42" s="4">
        <v>46319.7</v>
      </c>
      <c r="I42" s="4">
        <v>46409.7</v>
      </c>
      <c r="J42" s="4">
        <v>964.3</v>
      </c>
    </row>
    <row r="43" spans="1:10" x14ac:dyDescent="0.25">
      <c r="A43" s="11" t="s">
        <v>31</v>
      </c>
      <c r="B43" s="11"/>
      <c r="C43" s="3" t="s">
        <v>19</v>
      </c>
      <c r="D43" s="3" t="s">
        <v>24</v>
      </c>
      <c r="E43" s="3" t="s">
        <v>14</v>
      </c>
      <c r="F43" s="3" t="s">
        <v>47</v>
      </c>
      <c r="G43" s="4">
        <f t="shared" si="13"/>
        <v>38351.699999999997</v>
      </c>
      <c r="H43" s="4">
        <v>37804</v>
      </c>
      <c r="I43" s="4">
        <v>38147.699999999997</v>
      </c>
      <c r="J43" s="4">
        <v>204</v>
      </c>
    </row>
    <row r="44" spans="1:10" ht="33.75" customHeight="1" x14ac:dyDescent="0.25">
      <c r="A44" s="10" t="s">
        <v>63</v>
      </c>
      <c r="B44" s="11"/>
      <c r="C44" s="3"/>
      <c r="D44" s="3"/>
      <c r="E44" s="3"/>
      <c r="F44" s="12" t="s">
        <v>67</v>
      </c>
      <c r="G44" s="13">
        <f t="shared" si="13"/>
        <v>500</v>
      </c>
      <c r="H44" s="13"/>
      <c r="I44" s="13">
        <f>I45+I46+I47</f>
        <v>500</v>
      </c>
      <c r="J44" s="13">
        <f>J45+J46+J47</f>
        <v>0</v>
      </c>
    </row>
    <row r="45" spans="1:10" x14ac:dyDescent="0.25">
      <c r="A45" s="11" t="s">
        <v>31</v>
      </c>
      <c r="B45" s="11"/>
      <c r="C45" s="3" t="s">
        <v>19</v>
      </c>
      <c r="D45" s="3" t="s">
        <v>65</v>
      </c>
      <c r="E45" s="3" t="s">
        <v>66</v>
      </c>
      <c r="F45" s="3" t="s">
        <v>67</v>
      </c>
      <c r="G45" s="4">
        <f t="shared" si="13"/>
        <v>160</v>
      </c>
      <c r="H45" s="4"/>
      <c r="I45" s="4">
        <v>160</v>
      </c>
      <c r="J45" s="4"/>
    </row>
    <row r="46" spans="1:10" x14ac:dyDescent="0.25">
      <c r="A46" s="28" t="s">
        <v>64</v>
      </c>
      <c r="B46" s="11"/>
      <c r="C46" s="3" t="s">
        <v>19</v>
      </c>
      <c r="D46" s="3" t="s">
        <v>66</v>
      </c>
      <c r="E46" s="3" t="s">
        <v>16</v>
      </c>
      <c r="F46" s="3" t="s">
        <v>67</v>
      </c>
      <c r="G46" s="4">
        <f t="shared" si="13"/>
        <v>50</v>
      </c>
      <c r="H46" s="4"/>
      <c r="I46" s="4">
        <v>50</v>
      </c>
      <c r="J46" s="4"/>
    </row>
    <row r="47" spans="1:10" x14ac:dyDescent="0.25">
      <c r="A47" s="11" t="s">
        <v>27</v>
      </c>
      <c r="B47" s="11"/>
      <c r="C47" s="3" t="s">
        <v>11</v>
      </c>
      <c r="D47" s="3" t="s">
        <v>12</v>
      </c>
      <c r="E47" s="3" t="s">
        <v>16</v>
      </c>
      <c r="F47" s="3" t="s">
        <v>67</v>
      </c>
      <c r="G47" s="4">
        <f t="shared" si="13"/>
        <v>290</v>
      </c>
      <c r="H47" s="4"/>
      <c r="I47" s="4">
        <v>290</v>
      </c>
      <c r="J47" s="4"/>
    </row>
    <row r="48" spans="1:10" x14ac:dyDescent="0.25">
      <c r="A48" s="6" t="s">
        <v>35</v>
      </c>
      <c r="B48" s="15"/>
      <c r="C48" s="7"/>
      <c r="D48" s="7"/>
      <c r="E48" s="7"/>
      <c r="F48" s="7"/>
      <c r="G48" s="8">
        <f>SUM(G13+G17+G24+G27+G33+G36+G39+G44)</f>
        <v>1507122.0999999999</v>
      </c>
      <c r="H48" s="8">
        <f t="shared" ref="H48:J48" si="14">SUM(H13+H17+H24+H27+H33+H36+H39)</f>
        <v>307772.09999999998</v>
      </c>
      <c r="I48" s="8">
        <f>SUM(I13+I17+I24+I27+I33+I36+I39+I44)</f>
        <v>857239.79999999993</v>
      </c>
      <c r="J48" s="8">
        <f t="shared" si="14"/>
        <v>649882.30000000005</v>
      </c>
    </row>
    <row r="50" spans="1:10" hidden="1" x14ac:dyDescent="0.25">
      <c r="A50" s="1" t="s">
        <v>56</v>
      </c>
      <c r="G50" s="16">
        <f>SUM(G19+G20+G21+G22+G26+G29+G30+G31+G32+G42+G43)</f>
        <v>1486287.7999999998</v>
      </c>
      <c r="H50" s="16">
        <f t="shared" ref="H50:J50" si="15">SUM(H19+H20+H21+H22+H26+H29+H30+H31+H32+H42+H43)</f>
        <v>289441.09999999998</v>
      </c>
      <c r="I50" s="16">
        <f t="shared" si="15"/>
        <v>838046.49999999988</v>
      </c>
      <c r="J50" s="16">
        <f t="shared" si="15"/>
        <v>648241.30000000005</v>
      </c>
    </row>
    <row r="51" spans="1:10" hidden="1" x14ac:dyDescent="0.25">
      <c r="A51" s="1" t="s">
        <v>57</v>
      </c>
      <c r="G51" s="16">
        <f>SUM(G14+G15+G16+G18+G25+G28+G34+G37+G38+G40)</f>
        <v>16706.5</v>
      </c>
      <c r="H51" s="16">
        <f t="shared" ref="H51:J51" si="16">SUM(H14+H15+H16+H18+H25+H28+H34+H37+H38+H40)</f>
        <v>18331</v>
      </c>
      <c r="I51" s="16">
        <f t="shared" si="16"/>
        <v>16706.5</v>
      </c>
      <c r="J51" s="16">
        <f t="shared" si="16"/>
        <v>0</v>
      </c>
    </row>
    <row r="52" spans="1:10" hidden="1" x14ac:dyDescent="0.25">
      <c r="G52" s="16">
        <f>SUM(G50:G51)</f>
        <v>1502994.2999999998</v>
      </c>
    </row>
  </sheetData>
  <mergeCells count="12">
    <mergeCell ref="A6:J6"/>
    <mergeCell ref="I9:I11"/>
    <mergeCell ref="J9:J11"/>
    <mergeCell ref="I8:J8"/>
    <mergeCell ref="A8:A11"/>
    <mergeCell ref="C8:C11"/>
    <mergeCell ref="D8:D11"/>
    <mergeCell ref="E8:E11"/>
    <mergeCell ref="F8:F11"/>
    <mergeCell ref="G8:G11"/>
    <mergeCell ref="H9:H11"/>
    <mergeCell ref="B8:B11"/>
  </mergeCells>
  <pageMargins left="1.1811023622047245" right="0.39370078740157483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="60" zoomScaleNormal="100" workbookViewId="0">
      <selection activeCell="I2" sqref="I2"/>
    </sheetView>
  </sheetViews>
  <sheetFormatPr defaultRowHeight="15.75" x14ac:dyDescent="0.25"/>
  <cols>
    <col min="1" max="1" width="73.85546875" style="1" customWidth="1"/>
    <col min="2" max="2" width="17.140625" style="1" hidden="1" customWidth="1"/>
    <col min="3" max="3" width="9.140625" style="2"/>
    <col min="4" max="4" width="10.28515625" style="2" customWidth="1"/>
    <col min="5" max="5" width="9.28515625" style="2" bestFit="1" customWidth="1"/>
    <col min="6" max="6" width="14.7109375" style="2" customWidth="1"/>
    <col min="7" max="7" width="16.5703125" style="1" customWidth="1"/>
    <col min="8" max="8" width="12.140625" style="1" customWidth="1"/>
    <col min="9" max="9" width="11.7109375" style="1" customWidth="1"/>
    <col min="10" max="10" width="15.5703125" style="1" customWidth="1"/>
    <col min="11" max="11" width="12.85546875" style="1" customWidth="1"/>
    <col min="12" max="12" width="11.5703125" style="1" customWidth="1"/>
    <col min="13" max="255" width="9.140625" style="1"/>
    <col min="256" max="256" width="73.85546875" style="1" customWidth="1"/>
    <col min="257" max="257" width="9.140625" style="1"/>
    <col min="258" max="258" width="10.28515625" style="1" customWidth="1"/>
    <col min="259" max="259" width="9.28515625" style="1" bestFit="1" customWidth="1"/>
    <col min="260" max="260" width="14.7109375" style="1" customWidth="1"/>
    <col min="261" max="261" width="22.7109375" style="1" customWidth="1"/>
    <col min="262" max="262" width="0" style="1" hidden="1" customWidth="1"/>
    <col min="263" max="511" width="9.140625" style="1"/>
    <col min="512" max="512" width="73.85546875" style="1" customWidth="1"/>
    <col min="513" max="513" width="9.140625" style="1"/>
    <col min="514" max="514" width="10.28515625" style="1" customWidth="1"/>
    <col min="515" max="515" width="9.28515625" style="1" bestFit="1" customWidth="1"/>
    <col min="516" max="516" width="14.7109375" style="1" customWidth="1"/>
    <col min="517" max="517" width="22.7109375" style="1" customWidth="1"/>
    <col min="518" max="518" width="0" style="1" hidden="1" customWidth="1"/>
    <col min="519" max="767" width="9.140625" style="1"/>
    <col min="768" max="768" width="73.85546875" style="1" customWidth="1"/>
    <col min="769" max="769" width="9.140625" style="1"/>
    <col min="770" max="770" width="10.28515625" style="1" customWidth="1"/>
    <col min="771" max="771" width="9.28515625" style="1" bestFit="1" customWidth="1"/>
    <col min="772" max="772" width="14.7109375" style="1" customWidth="1"/>
    <col min="773" max="773" width="22.7109375" style="1" customWidth="1"/>
    <col min="774" max="774" width="0" style="1" hidden="1" customWidth="1"/>
    <col min="775" max="1023" width="9.140625" style="1"/>
    <col min="1024" max="1024" width="73.85546875" style="1" customWidth="1"/>
    <col min="1025" max="1025" width="9.140625" style="1"/>
    <col min="1026" max="1026" width="10.28515625" style="1" customWidth="1"/>
    <col min="1027" max="1027" width="9.28515625" style="1" bestFit="1" customWidth="1"/>
    <col min="1028" max="1028" width="14.7109375" style="1" customWidth="1"/>
    <col min="1029" max="1029" width="22.7109375" style="1" customWidth="1"/>
    <col min="1030" max="1030" width="0" style="1" hidden="1" customWidth="1"/>
    <col min="1031" max="1279" width="9.140625" style="1"/>
    <col min="1280" max="1280" width="73.85546875" style="1" customWidth="1"/>
    <col min="1281" max="1281" width="9.140625" style="1"/>
    <col min="1282" max="1282" width="10.28515625" style="1" customWidth="1"/>
    <col min="1283" max="1283" width="9.28515625" style="1" bestFit="1" customWidth="1"/>
    <col min="1284" max="1284" width="14.7109375" style="1" customWidth="1"/>
    <col min="1285" max="1285" width="22.7109375" style="1" customWidth="1"/>
    <col min="1286" max="1286" width="0" style="1" hidden="1" customWidth="1"/>
    <col min="1287" max="1535" width="9.140625" style="1"/>
    <col min="1536" max="1536" width="73.85546875" style="1" customWidth="1"/>
    <col min="1537" max="1537" width="9.140625" style="1"/>
    <col min="1538" max="1538" width="10.28515625" style="1" customWidth="1"/>
    <col min="1539" max="1539" width="9.28515625" style="1" bestFit="1" customWidth="1"/>
    <col min="1540" max="1540" width="14.7109375" style="1" customWidth="1"/>
    <col min="1541" max="1541" width="22.7109375" style="1" customWidth="1"/>
    <col min="1542" max="1542" width="0" style="1" hidden="1" customWidth="1"/>
    <col min="1543" max="1791" width="9.140625" style="1"/>
    <col min="1792" max="1792" width="73.85546875" style="1" customWidth="1"/>
    <col min="1793" max="1793" width="9.140625" style="1"/>
    <col min="1794" max="1794" width="10.28515625" style="1" customWidth="1"/>
    <col min="1795" max="1795" width="9.28515625" style="1" bestFit="1" customWidth="1"/>
    <col min="1796" max="1796" width="14.7109375" style="1" customWidth="1"/>
    <col min="1797" max="1797" width="22.7109375" style="1" customWidth="1"/>
    <col min="1798" max="1798" width="0" style="1" hidden="1" customWidth="1"/>
    <col min="1799" max="2047" width="9.140625" style="1"/>
    <col min="2048" max="2048" width="73.85546875" style="1" customWidth="1"/>
    <col min="2049" max="2049" width="9.140625" style="1"/>
    <col min="2050" max="2050" width="10.28515625" style="1" customWidth="1"/>
    <col min="2051" max="2051" width="9.28515625" style="1" bestFit="1" customWidth="1"/>
    <col min="2052" max="2052" width="14.7109375" style="1" customWidth="1"/>
    <col min="2053" max="2053" width="22.7109375" style="1" customWidth="1"/>
    <col min="2054" max="2054" width="0" style="1" hidden="1" customWidth="1"/>
    <col min="2055" max="2303" width="9.140625" style="1"/>
    <col min="2304" max="2304" width="73.85546875" style="1" customWidth="1"/>
    <col min="2305" max="2305" width="9.140625" style="1"/>
    <col min="2306" max="2306" width="10.28515625" style="1" customWidth="1"/>
    <col min="2307" max="2307" width="9.28515625" style="1" bestFit="1" customWidth="1"/>
    <col min="2308" max="2308" width="14.7109375" style="1" customWidth="1"/>
    <col min="2309" max="2309" width="22.7109375" style="1" customWidth="1"/>
    <col min="2310" max="2310" width="0" style="1" hidden="1" customWidth="1"/>
    <col min="2311" max="2559" width="9.140625" style="1"/>
    <col min="2560" max="2560" width="73.85546875" style="1" customWidth="1"/>
    <col min="2561" max="2561" width="9.140625" style="1"/>
    <col min="2562" max="2562" width="10.28515625" style="1" customWidth="1"/>
    <col min="2563" max="2563" width="9.28515625" style="1" bestFit="1" customWidth="1"/>
    <col min="2564" max="2564" width="14.7109375" style="1" customWidth="1"/>
    <col min="2565" max="2565" width="22.7109375" style="1" customWidth="1"/>
    <col min="2566" max="2566" width="0" style="1" hidden="1" customWidth="1"/>
    <col min="2567" max="2815" width="9.140625" style="1"/>
    <col min="2816" max="2816" width="73.85546875" style="1" customWidth="1"/>
    <col min="2817" max="2817" width="9.140625" style="1"/>
    <col min="2818" max="2818" width="10.28515625" style="1" customWidth="1"/>
    <col min="2819" max="2819" width="9.28515625" style="1" bestFit="1" customWidth="1"/>
    <col min="2820" max="2820" width="14.7109375" style="1" customWidth="1"/>
    <col min="2821" max="2821" width="22.7109375" style="1" customWidth="1"/>
    <col min="2822" max="2822" width="0" style="1" hidden="1" customWidth="1"/>
    <col min="2823" max="3071" width="9.140625" style="1"/>
    <col min="3072" max="3072" width="73.85546875" style="1" customWidth="1"/>
    <col min="3073" max="3073" width="9.140625" style="1"/>
    <col min="3074" max="3074" width="10.28515625" style="1" customWidth="1"/>
    <col min="3075" max="3075" width="9.28515625" style="1" bestFit="1" customWidth="1"/>
    <col min="3076" max="3076" width="14.7109375" style="1" customWidth="1"/>
    <col min="3077" max="3077" width="22.7109375" style="1" customWidth="1"/>
    <col min="3078" max="3078" width="0" style="1" hidden="1" customWidth="1"/>
    <col min="3079" max="3327" width="9.140625" style="1"/>
    <col min="3328" max="3328" width="73.85546875" style="1" customWidth="1"/>
    <col min="3329" max="3329" width="9.140625" style="1"/>
    <col min="3330" max="3330" width="10.28515625" style="1" customWidth="1"/>
    <col min="3331" max="3331" width="9.28515625" style="1" bestFit="1" customWidth="1"/>
    <col min="3332" max="3332" width="14.7109375" style="1" customWidth="1"/>
    <col min="3333" max="3333" width="22.7109375" style="1" customWidth="1"/>
    <col min="3334" max="3334" width="0" style="1" hidden="1" customWidth="1"/>
    <col min="3335" max="3583" width="9.140625" style="1"/>
    <col min="3584" max="3584" width="73.85546875" style="1" customWidth="1"/>
    <col min="3585" max="3585" width="9.140625" style="1"/>
    <col min="3586" max="3586" width="10.28515625" style="1" customWidth="1"/>
    <col min="3587" max="3587" width="9.28515625" style="1" bestFit="1" customWidth="1"/>
    <col min="3588" max="3588" width="14.7109375" style="1" customWidth="1"/>
    <col min="3589" max="3589" width="22.7109375" style="1" customWidth="1"/>
    <col min="3590" max="3590" width="0" style="1" hidden="1" customWidth="1"/>
    <col min="3591" max="3839" width="9.140625" style="1"/>
    <col min="3840" max="3840" width="73.85546875" style="1" customWidth="1"/>
    <col min="3841" max="3841" width="9.140625" style="1"/>
    <col min="3842" max="3842" width="10.28515625" style="1" customWidth="1"/>
    <col min="3843" max="3843" width="9.28515625" style="1" bestFit="1" customWidth="1"/>
    <col min="3844" max="3844" width="14.7109375" style="1" customWidth="1"/>
    <col min="3845" max="3845" width="22.7109375" style="1" customWidth="1"/>
    <col min="3846" max="3846" width="0" style="1" hidden="1" customWidth="1"/>
    <col min="3847" max="4095" width="9.140625" style="1"/>
    <col min="4096" max="4096" width="73.85546875" style="1" customWidth="1"/>
    <col min="4097" max="4097" width="9.140625" style="1"/>
    <col min="4098" max="4098" width="10.28515625" style="1" customWidth="1"/>
    <col min="4099" max="4099" width="9.28515625" style="1" bestFit="1" customWidth="1"/>
    <col min="4100" max="4100" width="14.7109375" style="1" customWidth="1"/>
    <col min="4101" max="4101" width="22.7109375" style="1" customWidth="1"/>
    <col min="4102" max="4102" width="0" style="1" hidden="1" customWidth="1"/>
    <col min="4103" max="4351" width="9.140625" style="1"/>
    <col min="4352" max="4352" width="73.85546875" style="1" customWidth="1"/>
    <col min="4353" max="4353" width="9.140625" style="1"/>
    <col min="4354" max="4354" width="10.28515625" style="1" customWidth="1"/>
    <col min="4355" max="4355" width="9.28515625" style="1" bestFit="1" customWidth="1"/>
    <col min="4356" max="4356" width="14.7109375" style="1" customWidth="1"/>
    <col min="4357" max="4357" width="22.7109375" style="1" customWidth="1"/>
    <col min="4358" max="4358" width="0" style="1" hidden="1" customWidth="1"/>
    <col min="4359" max="4607" width="9.140625" style="1"/>
    <col min="4608" max="4608" width="73.85546875" style="1" customWidth="1"/>
    <col min="4609" max="4609" width="9.140625" style="1"/>
    <col min="4610" max="4610" width="10.28515625" style="1" customWidth="1"/>
    <col min="4611" max="4611" width="9.28515625" style="1" bestFit="1" customWidth="1"/>
    <col min="4612" max="4612" width="14.7109375" style="1" customWidth="1"/>
    <col min="4613" max="4613" width="22.7109375" style="1" customWidth="1"/>
    <col min="4614" max="4614" width="0" style="1" hidden="1" customWidth="1"/>
    <col min="4615" max="4863" width="9.140625" style="1"/>
    <col min="4864" max="4864" width="73.85546875" style="1" customWidth="1"/>
    <col min="4865" max="4865" width="9.140625" style="1"/>
    <col min="4866" max="4866" width="10.28515625" style="1" customWidth="1"/>
    <col min="4867" max="4867" width="9.28515625" style="1" bestFit="1" customWidth="1"/>
    <col min="4868" max="4868" width="14.7109375" style="1" customWidth="1"/>
    <col min="4869" max="4869" width="22.7109375" style="1" customWidth="1"/>
    <col min="4870" max="4870" width="0" style="1" hidden="1" customWidth="1"/>
    <col min="4871" max="5119" width="9.140625" style="1"/>
    <col min="5120" max="5120" width="73.85546875" style="1" customWidth="1"/>
    <col min="5121" max="5121" width="9.140625" style="1"/>
    <col min="5122" max="5122" width="10.28515625" style="1" customWidth="1"/>
    <col min="5123" max="5123" width="9.28515625" style="1" bestFit="1" customWidth="1"/>
    <col min="5124" max="5124" width="14.7109375" style="1" customWidth="1"/>
    <col min="5125" max="5125" width="22.7109375" style="1" customWidth="1"/>
    <col min="5126" max="5126" width="0" style="1" hidden="1" customWidth="1"/>
    <col min="5127" max="5375" width="9.140625" style="1"/>
    <col min="5376" max="5376" width="73.85546875" style="1" customWidth="1"/>
    <col min="5377" max="5377" width="9.140625" style="1"/>
    <col min="5378" max="5378" width="10.28515625" style="1" customWidth="1"/>
    <col min="5379" max="5379" width="9.28515625" style="1" bestFit="1" customWidth="1"/>
    <col min="5380" max="5380" width="14.7109375" style="1" customWidth="1"/>
    <col min="5381" max="5381" width="22.7109375" style="1" customWidth="1"/>
    <col min="5382" max="5382" width="0" style="1" hidden="1" customWidth="1"/>
    <col min="5383" max="5631" width="9.140625" style="1"/>
    <col min="5632" max="5632" width="73.85546875" style="1" customWidth="1"/>
    <col min="5633" max="5633" width="9.140625" style="1"/>
    <col min="5634" max="5634" width="10.28515625" style="1" customWidth="1"/>
    <col min="5635" max="5635" width="9.28515625" style="1" bestFit="1" customWidth="1"/>
    <col min="5636" max="5636" width="14.7109375" style="1" customWidth="1"/>
    <col min="5637" max="5637" width="22.7109375" style="1" customWidth="1"/>
    <col min="5638" max="5638" width="0" style="1" hidden="1" customWidth="1"/>
    <col min="5639" max="5887" width="9.140625" style="1"/>
    <col min="5888" max="5888" width="73.85546875" style="1" customWidth="1"/>
    <col min="5889" max="5889" width="9.140625" style="1"/>
    <col min="5890" max="5890" width="10.28515625" style="1" customWidth="1"/>
    <col min="5891" max="5891" width="9.28515625" style="1" bestFit="1" customWidth="1"/>
    <col min="5892" max="5892" width="14.7109375" style="1" customWidth="1"/>
    <col min="5893" max="5893" width="22.7109375" style="1" customWidth="1"/>
    <col min="5894" max="5894" width="0" style="1" hidden="1" customWidth="1"/>
    <col min="5895" max="6143" width="9.140625" style="1"/>
    <col min="6144" max="6144" width="73.85546875" style="1" customWidth="1"/>
    <col min="6145" max="6145" width="9.140625" style="1"/>
    <col min="6146" max="6146" width="10.28515625" style="1" customWidth="1"/>
    <col min="6147" max="6147" width="9.28515625" style="1" bestFit="1" customWidth="1"/>
    <col min="6148" max="6148" width="14.7109375" style="1" customWidth="1"/>
    <col min="6149" max="6149" width="22.7109375" style="1" customWidth="1"/>
    <col min="6150" max="6150" width="0" style="1" hidden="1" customWidth="1"/>
    <col min="6151" max="6399" width="9.140625" style="1"/>
    <col min="6400" max="6400" width="73.85546875" style="1" customWidth="1"/>
    <col min="6401" max="6401" width="9.140625" style="1"/>
    <col min="6402" max="6402" width="10.28515625" style="1" customWidth="1"/>
    <col min="6403" max="6403" width="9.28515625" style="1" bestFit="1" customWidth="1"/>
    <col min="6404" max="6404" width="14.7109375" style="1" customWidth="1"/>
    <col min="6405" max="6405" width="22.7109375" style="1" customWidth="1"/>
    <col min="6406" max="6406" width="0" style="1" hidden="1" customWidth="1"/>
    <col min="6407" max="6655" width="9.140625" style="1"/>
    <col min="6656" max="6656" width="73.85546875" style="1" customWidth="1"/>
    <col min="6657" max="6657" width="9.140625" style="1"/>
    <col min="6658" max="6658" width="10.28515625" style="1" customWidth="1"/>
    <col min="6659" max="6659" width="9.28515625" style="1" bestFit="1" customWidth="1"/>
    <col min="6660" max="6660" width="14.7109375" style="1" customWidth="1"/>
    <col min="6661" max="6661" width="22.7109375" style="1" customWidth="1"/>
    <col min="6662" max="6662" width="0" style="1" hidden="1" customWidth="1"/>
    <col min="6663" max="6911" width="9.140625" style="1"/>
    <col min="6912" max="6912" width="73.85546875" style="1" customWidth="1"/>
    <col min="6913" max="6913" width="9.140625" style="1"/>
    <col min="6914" max="6914" width="10.28515625" style="1" customWidth="1"/>
    <col min="6915" max="6915" width="9.28515625" style="1" bestFit="1" customWidth="1"/>
    <col min="6916" max="6916" width="14.7109375" style="1" customWidth="1"/>
    <col min="6917" max="6917" width="22.7109375" style="1" customWidth="1"/>
    <col min="6918" max="6918" width="0" style="1" hidden="1" customWidth="1"/>
    <col min="6919" max="7167" width="9.140625" style="1"/>
    <col min="7168" max="7168" width="73.85546875" style="1" customWidth="1"/>
    <col min="7169" max="7169" width="9.140625" style="1"/>
    <col min="7170" max="7170" width="10.28515625" style="1" customWidth="1"/>
    <col min="7171" max="7171" width="9.28515625" style="1" bestFit="1" customWidth="1"/>
    <col min="7172" max="7172" width="14.7109375" style="1" customWidth="1"/>
    <col min="7173" max="7173" width="22.7109375" style="1" customWidth="1"/>
    <col min="7174" max="7174" width="0" style="1" hidden="1" customWidth="1"/>
    <col min="7175" max="7423" width="9.140625" style="1"/>
    <col min="7424" max="7424" width="73.85546875" style="1" customWidth="1"/>
    <col min="7425" max="7425" width="9.140625" style="1"/>
    <col min="7426" max="7426" width="10.28515625" style="1" customWidth="1"/>
    <col min="7427" max="7427" width="9.28515625" style="1" bestFit="1" customWidth="1"/>
    <col min="7428" max="7428" width="14.7109375" style="1" customWidth="1"/>
    <col min="7429" max="7429" width="22.7109375" style="1" customWidth="1"/>
    <col min="7430" max="7430" width="0" style="1" hidden="1" customWidth="1"/>
    <col min="7431" max="7679" width="9.140625" style="1"/>
    <col min="7680" max="7680" width="73.85546875" style="1" customWidth="1"/>
    <col min="7681" max="7681" width="9.140625" style="1"/>
    <col min="7682" max="7682" width="10.28515625" style="1" customWidth="1"/>
    <col min="7683" max="7683" width="9.28515625" style="1" bestFit="1" customWidth="1"/>
    <col min="7684" max="7684" width="14.7109375" style="1" customWidth="1"/>
    <col min="7685" max="7685" width="22.7109375" style="1" customWidth="1"/>
    <col min="7686" max="7686" width="0" style="1" hidden="1" customWidth="1"/>
    <col min="7687" max="7935" width="9.140625" style="1"/>
    <col min="7936" max="7936" width="73.85546875" style="1" customWidth="1"/>
    <col min="7937" max="7937" width="9.140625" style="1"/>
    <col min="7938" max="7938" width="10.28515625" style="1" customWidth="1"/>
    <col min="7939" max="7939" width="9.28515625" style="1" bestFit="1" customWidth="1"/>
    <col min="7940" max="7940" width="14.7109375" style="1" customWidth="1"/>
    <col min="7941" max="7941" width="22.7109375" style="1" customWidth="1"/>
    <col min="7942" max="7942" width="0" style="1" hidden="1" customWidth="1"/>
    <col min="7943" max="8191" width="9.140625" style="1"/>
    <col min="8192" max="8192" width="73.85546875" style="1" customWidth="1"/>
    <col min="8193" max="8193" width="9.140625" style="1"/>
    <col min="8194" max="8194" width="10.28515625" style="1" customWidth="1"/>
    <col min="8195" max="8195" width="9.28515625" style="1" bestFit="1" customWidth="1"/>
    <col min="8196" max="8196" width="14.7109375" style="1" customWidth="1"/>
    <col min="8197" max="8197" width="22.7109375" style="1" customWidth="1"/>
    <col min="8198" max="8198" width="0" style="1" hidden="1" customWidth="1"/>
    <col min="8199" max="8447" width="9.140625" style="1"/>
    <col min="8448" max="8448" width="73.85546875" style="1" customWidth="1"/>
    <col min="8449" max="8449" width="9.140625" style="1"/>
    <col min="8450" max="8450" width="10.28515625" style="1" customWidth="1"/>
    <col min="8451" max="8451" width="9.28515625" style="1" bestFit="1" customWidth="1"/>
    <col min="8452" max="8452" width="14.7109375" style="1" customWidth="1"/>
    <col min="8453" max="8453" width="22.7109375" style="1" customWidth="1"/>
    <col min="8454" max="8454" width="0" style="1" hidden="1" customWidth="1"/>
    <col min="8455" max="8703" width="9.140625" style="1"/>
    <col min="8704" max="8704" width="73.85546875" style="1" customWidth="1"/>
    <col min="8705" max="8705" width="9.140625" style="1"/>
    <col min="8706" max="8706" width="10.28515625" style="1" customWidth="1"/>
    <col min="8707" max="8707" width="9.28515625" style="1" bestFit="1" customWidth="1"/>
    <col min="8708" max="8708" width="14.7109375" style="1" customWidth="1"/>
    <col min="8709" max="8709" width="22.7109375" style="1" customWidth="1"/>
    <col min="8710" max="8710" width="0" style="1" hidden="1" customWidth="1"/>
    <col min="8711" max="8959" width="9.140625" style="1"/>
    <col min="8960" max="8960" width="73.85546875" style="1" customWidth="1"/>
    <col min="8961" max="8961" width="9.140625" style="1"/>
    <col min="8962" max="8962" width="10.28515625" style="1" customWidth="1"/>
    <col min="8963" max="8963" width="9.28515625" style="1" bestFit="1" customWidth="1"/>
    <col min="8964" max="8964" width="14.7109375" style="1" customWidth="1"/>
    <col min="8965" max="8965" width="22.7109375" style="1" customWidth="1"/>
    <col min="8966" max="8966" width="0" style="1" hidden="1" customWidth="1"/>
    <col min="8967" max="9215" width="9.140625" style="1"/>
    <col min="9216" max="9216" width="73.85546875" style="1" customWidth="1"/>
    <col min="9217" max="9217" width="9.140625" style="1"/>
    <col min="9218" max="9218" width="10.28515625" style="1" customWidth="1"/>
    <col min="9219" max="9219" width="9.28515625" style="1" bestFit="1" customWidth="1"/>
    <col min="9220" max="9220" width="14.7109375" style="1" customWidth="1"/>
    <col min="9221" max="9221" width="22.7109375" style="1" customWidth="1"/>
    <col min="9222" max="9222" width="0" style="1" hidden="1" customWidth="1"/>
    <col min="9223" max="9471" width="9.140625" style="1"/>
    <col min="9472" max="9472" width="73.85546875" style="1" customWidth="1"/>
    <col min="9473" max="9473" width="9.140625" style="1"/>
    <col min="9474" max="9474" width="10.28515625" style="1" customWidth="1"/>
    <col min="9475" max="9475" width="9.28515625" style="1" bestFit="1" customWidth="1"/>
    <col min="9476" max="9476" width="14.7109375" style="1" customWidth="1"/>
    <col min="9477" max="9477" width="22.7109375" style="1" customWidth="1"/>
    <col min="9478" max="9478" width="0" style="1" hidden="1" customWidth="1"/>
    <col min="9479" max="9727" width="9.140625" style="1"/>
    <col min="9728" max="9728" width="73.85546875" style="1" customWidth="1"/>
    <col min="9729" max="9729" width="9.140625" style="1"/>
    <col min="9730" max="9730" width="10.28515625" style="1" customWidth="1"/>
    <col min="9731" max="9731" width="9.28515625" style="1" bestFit="1" customWidth="1"/>
    <col min="9732" max="9732" width="14.7109375" style="1" customWidth="1"/>
    <col min="9733" max="9733" width="22.7109375" style="1" customWidth="1"/>
    <col min="9734" max="9734" width="0" style="1" hidden="1" customWidth="1"/>
    <col min="9735" max="9983" width="9.140625" style="1"/>
    <col min="9984" max="9984" width="73.85546875" style="1" customWidth="1"/>
    <col min="9985" max="9985" width="9.140625" style="1"/>
    <col min="9986" max="9986" width="10.28515625" style="1" customWidth="1"/>
    <col min="9987" max="9987" width="9.28515625" style="1" bestFit="1" customWidth="1"/>
    <col min="9988" max="9988" width="14.7109375" style="1" customWidth="1"/>
    <col min="9989" max="9989" width="22.7109375" style="1" customWidth="1"/>
    <col min="9990" max="9990" width="0" style="1" hidden="1" customWidth="1"/>
    <col min="9991" max="10239" width="9.140625" style="1"/>
    <col min="10240" max="10240" width="73.85546875" style="1" customWidth="1"/>
    <col min="10241" max="10241" width="9.140625" style="1"/>
    <col min="10242" max="10242" width="10.28515625" style="1" customWidth="1"/>
    <col min="10243" max="10243" width="9.28515625" style="1" bestFit="1" customWidth="1"/>
    <col min="10244" max="10244" width="14.7109375" style="1" customWidth="1"/>
    <col min="10245" max="10245" width="22.7109375" style="1" customWidth="1"/>
    <col min="10246" max="10246" width="0" style="1" hidden="1" customWidth="1"/>
    <col min="10247" max="10495" width="9.140625" style="1"/>
    <col min="10496" max="10496" width="73.85546875" style="1" customWidth="1"/>
    <col min="10497" max="10497" width="9.140625" style="1"/>
    <col min="10498" max="10498" width="10.28515625" style="1" customWidth="1"/>
    <col min="10499" max="10499" width="9.28515625" style="1" bestFit="1" customWidth="1"/>
    <col min="10500" max="10500" width="14.7109375" style="1" customWidth="1"/>
    <col min="10501" max="10501" width="22.7109375" style="1" customWidth="1"/>
    <col min="10502" max="10502" width="0" style="1" hidden="1" customWidth="1"/>
    <col min="10503" max="10751" width="9.140625" style="1"/>
    <col min="10752" max="10752" width="73.85546875" style="1" customWidth="1"/>
    <col min="10753" max="10753" width="9.140625" style="1"/>
    <col min="10754" max="10754" width="10.28515625" style="1" customWidth="1"/>
    <col min="10755" max="10755" width="9.28515625" style="1" bestFit="1" customWidth="1"/>
    <col min="10756" max="10756" width="14.7109375" style="1" customWidth="1"/>
    <col min="10757" max="10757" width="22.7109375" style="1" customWidth="1"/>
    <col min="10758" max="10758" width="0" style="1" hidden="1" customWidth="1"/>
    <col min="10759" max="11007" width="9.140625" style="1"/>
    <col min="11008" max="11008" width="73.85546875" style="1" customWidth="1"/>
    <col min="11009" max="11009" width="9.140625" style="1"/>
    <col min="11010" max="11010" width="10.28515625" style="1" customWidth="1"/>
    <col min="11011" max="11011" width="9.28515625" style="1" bestFit="1" customWidth="1"/>
    <col min="11012" max="11012" width="14.7109375" style="1" customWidth="1"/>
    <col min="11013" max="11013" width="22.7109375" style="1" customWidth="1"/>
    <col min="11014" max="11014" width="0" style="1" hidden="1" customWidth="1"/>
    <col min="11015" max="11263" width="9.140625" style="1"/>
    <col min="11264" max="11264" width="73.85546875" style="1" customWidth="1"/>
    <col min="11265" max="11265" width="9.140625" style="1"/>
    <col min="11266" max="11266" width="10.28515625" style="1" customWidth="1"/>
    <col min="11267" max="11267" width="9.28515625" style="1" bestFit="1" customWidth="1"/>
    <col min="11268" max="11268" width="14.7109375" style="1" customWidth="1"/>
    <col min="11269" max="11269" width="22.7109375" style="1" customWidth="1"/>
    <col min="11270" max="11270" width="0" style="1" hidden="1" customWidth="1"/>
    <col min="11271" max="11519" width="9.140625" style="1"/>
    <col min="11520" max="11520" width="73.85546875" style="1" customWidth="1"/>
    <col min="11521" max="11521" width="9.140625" style="1"/>
    <col min="11522" max="11522" width="10.28515625" style="1" customWidth="1"/>
    <col min="11523" max="11523" width="9.28515625" style="1" bestFit="1" customWidth="1"/>
    <col min="11524" max="11524" width="14.7109375" style="1" customWidth="1"/>
    <col min="11525" max="11525" width="22.7109375" style="1" customWidth="1"/>
    <col min="11526" max="11526" width="0" style="1" hidden="1" customWidth="1"/>
    <col min="11527" max="11775" width="9.140625" style="1"/>
    <col min="11776" max="11776" width="73.85546875" style="1" customWidth="1"/>
    <col min="11777" max="11777" width="9.140625" style="1"/>
    <col min="11778" max="11778" width="10.28515625" style="1" customWidth="1"/>
    <col min="11779" max="11779" width="9.28515625" style="1" bestFit="1" customWidth="1"/>
    <col min="11780" max="11780" width="14.7109375" style="1" customWidth="1"/>
    <col min="11781" max="11781" width="22.7109375" style="1" customWidth="1"/>
    <col min="11782" max="11782" width="0" style="1" hidden="1" customWidth="1"/>
    <col min="11783" max="12031" width="9.140625" style="1"/>
    <col min="12032" max="12032" width="73.85546875" style="1" customWidth="1"/>
    <col min="12033" max="12033" width="9.140625" style="1"/>
    <col min="12034" max="12034" width="10.28515625" style="1" customWidth="1"/>
    <col min="12035" max="12035" width="9.28515625" style="1" bestFit="1" customWidth="1"/>
    <col min="12036" max="12036" width="14.7109375" style="1" customWidth="1"/>
    <col min="12037" max="12037" width="22.7109375" style="1" customWidth="1"/>
    <col min="12038" max="12038" width="0" style="1" hidden="1" customWidth="1"/>
    <col min="12039" max="12287" width="9.140625" style="1"/>
    <col min="12288" max="12288" width="73.85546875" style="1" customWidth="1"/>
    <col min="12289" max="12289" width="9.140625" style="1"/>
    <col min="12290" max="12290" width="10.28515625" style="1" customWidth="1"/>
    <col min="12291" max="12291" width="9.28515625" style="1" bestFit="1" customWidth="1"/>
    <col min="12292" max="12292" width="14.7109375" style="1" customWidth="1"/>
    <col min="12293" max="12293" width="22.7109375" style="1" customWidth="1"/>
    <col min="12294" max="12294" width="0" style="1" hidden="1" customWidth="1"/>
    <col min="12295" max="12543" width="9.140625" style="1"/>
    <col min="12544" max="12544" width="73.85546875" style="1" customWidth="1"/>
    <col min="12545" max="12545" width="9.140625" style="1"/>
    <col min="12546" max="12546" width="10.28515625" style="1" customWidth="1"/>
    <col min="12547" max="12547" width="9.28515625" style="1" bestFit="1" customWidth="1"/>
    <col min="12548" max="12548" width="14.7109375" style="1" customWidth="1"/>
    <col min="12549" max="12549" width="22.7109375" style="1" customWidth="1"/>
    <col min="12550" max="12550" width="0" style="1" hidden="1" customWidth="1"/>
    <col min="12551" max="12799" width="9.140625" style="1"/>
    <col min="12800" max="12800" width="73.85546875" style="1" customWidth="1"/>
    <col min="12801" max="12801" width="9.140625" style="1"/>
    <col min="12802" max="12802" width="10.28515625" style="1" customWidth="1"/>
    <col min="12803" max="12803" width="9.28515625" style="1" bestFit="1" customWidth="1"/>
    <col min="12804" max="12804" width="14.7109375" style="1" customWidth="1"/>
    <col min="12805" max="12805" width="22.7109375" style="1" customWidth="1"/>
    <col min="12806" max="12806" width="0" style="1" hidden="1" customWidth="1"/>
    <col min="12807" max="13055" width="9.140625" style="1"/>
    <col min="13056" max="13056" width="73.85546875" style="1" customWidth="1"/>
    <col min="13057" max="13057" width="9.140625" style="1"/>
    <col min="13058" max="13058" width="10.28515625" style="1" customWidth="1"/>
    <col min="13059" max="13059" width="9.28515625" style="1" bestFit="1" customWidth="1"/>
    <col min="13060" max="13060" width="14.7109375" style="1" customWidth="1"/>
    <col min="13061" max="13061" width="22.7109375" style="1" customWidth="1"/>
    <col min="13062" max="13062" width="0" style="1" hidden="1" customWidth="1"/>
    <col min="13063" max="13311" width="9.140625" style="1"/>
    <col min="13312" max="13312" width="73.85546875" style="1" customWidth="1"/>
    <col min="13313" max="13313" width="9.140625" style="1"/>
    <col min="13314" max="13314" width="10.28515625" style="1" customWidth="1"/>
    <col min="13315" max="13315" width="9.28515625" style="1" bestFit="1" customWidth="1"/>
    <col min="13316" max="13316" width="14.7109375" style="1" customWidth="1"/>
    <col min="13317" max="13317" width="22.7109375" style="1" customWidth="1"/>
    <col min="13318" max="13318" width="0" style="1" hidden="1" customWidth="1"/>
    <col min="13319" max="13567" width="9.140625" style="1"/>
    <col min="13568" max="13568" width="73.85546875" style="1" customWidth="1"/>
    <col min="13569" max="13569" width="9.140625" style="1"/>
    <col min="13570" max="13570" width="10.28515625" style="1" customWidth="1"/>
    <col min="13571" max="13571" width="9.28515625" style="1" bestFit="1" customWidth="1"/>
    <col min="13572" max="13572" width="14.7109375" style="1" customWidth="1"/>
    <col min="13573" max="13573" width="22.7109375" style="1" customWidth="1"/>
    <col min="13574" max="13574" width="0" style="1" hidden="1" customWidth="1"/>
    <col min="13575" max="13823" width="9.140625" style="1"/>
    <col min="13824" max="13824" width="73.85546875" style="1" customWidth="1"/>
    <col min="13825" max="13825" width="9.140625" style="1"/>
    <col min="13826" max="13826" width="10.28515625" style="1" customWidth="1"/>
    <col min="13827" max="13827" width="9.28515625" style="1" bestFit="1" customWidth="1"/>
    <col min="13828" max="13828" width="14.7109375" style="1" customWidth="1"/>
    <col min="13829" max="13829" width="22.7109375" style="1" customWidth="1"/>
    <col min="13830" max="13830" width="0" style="1" hidden="1" customWidth="1"/>
    <col min="13831" max="14079" width="9.140625" style="1"/>
    <col min="14080" max="14080" width="73.85546875" style="1" customWidth="1"/>
    <col min="14081" max="14081" width="9.140625" style="1"/>
    <col min="14082" max="14082" width="10.28515625" style="1" customWidth="1"/>
    <col min="14083" max="14083" width="9.28515625" style="1" bestFit="1" customWidth="1"/>
    <col min="14084" max="14084" width="14.7109375" style="1" customWidth="1"/>
    <col min="14085" max="14085" width="22.7109375" style="1" customWidth="1"/>
    <col min="14086" max="14086" width="0" style="1" hidden="1" customWidth="1"/>
    <col min="14087" max="14335" width="9.140625" style="1"/>
    <col min="14336" max="14336" width="73.85546875" style="1" customWidth="1"/>
    <col min="14337" max="14337" width="9.140625" style="1"/>
    <col min="14338" max="14338" width="10.28515625" style="1" customWidth="1"/>
    <col min="14339" max="14339" width="9.28515625" style="1" bestFit="1" customWidth="1"/>
    <col min="14340" max="14340" width="14.7109375" style="1" customWidth="1"/>
    <col min="14341" max="14341" width="22.7109375" style="1" customWidth="1"/>
    <col min="14342" max="14342" width="0" style="1" hidden="1" customWidth="1"/>
    <col min="14343" max="14591" width="9.140625" style="1"/>
    <col min="14592" max="14592" width="73.85546875" style="1" customWidth="1"/>
    <col min="14593" max="14593" width="9.140625" style="1"/>
    <col min="14594" max="14594" width="10.28515625" style="1" customWidth="1"/>
    <col min="14595" max="14595" width="9.28515625" style="1" bestFit="1" customWidth="1"/>
    <col min="14596" max="14596" width="14.7109375" style="1" customWidth="1"/>
    <col min="14597" max="14597" width="22.7109375" style="1" customWidth="1"/>
    <col min="14598" max="14598" width="0" style="1" hidden="1" customWidth="1"/>
    <col min="14599" max="14847" width="9.140625" style="1"/>
    <col min="14848" max="14848" width="73.85546875" style="1" customWidth="1"/>
    <col min="14849" max="14849" width="9.140625" style="1"/>
    <col min="14850" max="14850" width="10.28515625" style="1" customWidth="1"/>
    <col min="14851" max="14851" width="9.28515625" style="1" bestFit="1" customWidth="1"/>
    <col min="14852" max="14852" width="14.7109375" style="1" customWidth="1"/>
    <col min="14853" max="14853" width="22.7109375" style="1" customWidth="1"/>
    <col min="14854" max="14854" width="0" style="1" hidden="1" customWidth="1"/>
    <col min="14855" max="15103" width="9.140625" style="1"/>
    <col min="15104" max="15104" width="73.85546875" style="1" customWidth="1"/>
    <col min="15105" max="15105" width="9.140625" style="1"/>
    <col min="15106" max="15106" width="10.28515625" style="1" customWidth="1"/>
    <col min="15107" max="15107" width="9.28515625" style="1" bestFit="1" customWidth="1"/>
    <col min="15108" max="15108" width="14.7109375" style="1" customWidth="1"/>
    <col min="15109" max="15109" width="22.7109375" style="1" customWidth="1"/>
    <col min="15110" max="15110" width="0" style="1" hidden="1" customWidth="1"/>
    <col min="15111" max="15359" width="9.140625" style="1"/>
    <col min="15360" max="15360" width="73.85546875" style="1" customWidth="1"/>
    <col min="15361" max="15361" width="9.140625" style="1"/>
    <col min="15362" max="15362" width="10.28515625" style="1" customWidth="1"/>
    <col min="15363" max="15363" width="9.28515625" style="1" bestFit="1" customWidth="1"/>
    <col min="15364" max="15364" width="14.7109375" style="1" customWidth="1"/>
    <col min="15365" max="15365" width="22.7109375" style="1" customWidth="1"/>
    <col min="15366" max="15366" width="0" style="1" hidden="1" customWidth="1"/>
    <col min="15367" max="15615" width="9.140625" style="1"/>
    <col min="15616" max="15616" width="73.85546875" style="1" customWidth="1"/>
    <col min="15617" max="15617" width="9.140625" style="1"/>
    <col min="15618" max="15618" width="10.28515625" style="1" customWidth="1"/>
    <col min="15619" max="15619" width="9.28515625" style="1" bestFit="1" customWidth="1"/>
    <col min="15620" max="15620" width="14.7109375" style="1" customWidth="1"/>
    <col min="15621" max="15621" width="22.7109375" style="1" customWidth="1"/>
    <col min="15622" max="15622" width="0" style="1" hidden="1" customWidth="1"/>
    <col min="15623" max="15871" width="9.140625" style="1"/>
    <col min="15872" max="15872" width="73.85546875" style="1" customWidth="1"/>
    <col min="15873" max="15873" width="9.140625" style="1"/>
    <col min="15874" max="15874" width="10.28515625" style="1" customWidth="1"/>
    <col min="15875" max="15875" width="9.28515625" style="1" bestFit="1" customWidth="1"/>
    <col min="15876" max="15876" width="14.7109375" style="1" customWidth="1"/>
    <col min="15877" max="15877" width="22.7109375" style="1" customWidth="1"/>
    <col min="15878" max="15878" width="0" style="1" hidden="1" customWidth="1"/>
    <col min="15879" max="16127" width="9.140625" style="1"/>
    <col min="16128" max="16128" width="73.85546875" style="1" customWidth="1"/>
    <col min="16129" max="16129" width="9.140625" style="1"/>
    <col min="16130" max="16130" width="10.28515625" style="1" customWidth="1"/>
    <col min="16131" max="16131" width="9.28515625" style="1" bestFit="1" customWidth="1"/>
    <col min="16132" max="16132" width="14.7109375" style="1" customWidth="1"/>
    <col min="16133" max="16133" width="22.7109375" style="1" customWidth="1"/>
    <col min="16134" max="16134" width="0" style="1" hidden="1" customWidth="1"/>
    <col min="16135" max="16384" width="9.140625" style="1"/>
  </cols>
  <sheetData>
    <row r="1" spans="1:12" x14ac:dyDescent="0.25">
      <c r="H1" s="24"/>
      <c r="I1" s="24" t="s">
        <v>62</v>
      </c>
      <c r="J1" s="24"/>
    </row>
    <row r="2" spans="1:12" x14ac:dyDescent="0.25">
      <c r="H2" s="24"/>
      <c r="I2" s="24" t="s">
        <v>0</v>
      </c>
      <c r="J2" s="24"/>
    </row>
    <row r="3" spans="1:12" x14ac:dyDescent="0.25">
      <c r="H3" s="24"/>
      <c r="I3" s="24" t="s">
        <v>1</v>
      </c>
      <c r="J3" s="24"/>
    </row>
    <row r="4" spans="1:12" x14ac:dyDescent="0.25">
      <c r="H4" s="24"/>
      <c r="I4" s="24" t="s">
        <v>60</v>
      </c>
      <c r="J4" s="24"/>
    </row>
    <row r="6" spans="1:12" x14ac:dyDescent="0.25">
      <c r="A6" s="29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8" spans="1:12" s="17" customFormat="1" ht="12.75" x14ac:dyDescent="0.2">
      <c r="A8" s="35" t="s">
        <v>3</v>
      </c>
      <c r="B8" s="35" t="s">
        <v>36</v>
      </c>
      <c r="C8" s="35" t="s">
        <v>4</v>
      </c>
      <c r="D8" s="35" t="s">
        <v>5</v>
      </c>
      <c r="E8" s="35" t="s">
        <v>6</v>
      </c>
      <c r="F8" s="35" t="s">
        <v>7</v>
      </c>
      <c r="G8" s="35" t="s">
        <v>49</v>
      </c>
      <c r="H8" s="37" t="s">
        <v>9</v>
      </c>
      <c r="I8" s="37"/>
      <c r="J8" s="35" t="s">
        <v>50</v>
      </c>
      <c r="K8" s="37" t="s">
        <v>9</v>
      </c>
      <c r="L8" s="38"/>
    </row>
    <row r="9" spans="1:12" s="17" customFormat="1" ht="12.75" customHeight="1" x14ac:dyDescent="0.2">
      <c r="A9" s="35"/>
      <c r="B9" s="36"/>
      <c r="C9" s="35"/>
      <c r="D9" s="35"/>
      <c r="E9" s="35"/>
      <c r="F9" s="35"/>
      <c r="G9" s="35"/>
      <c r="H9" s="30" t="s">
        <v>10</v>
      </c>
      <c r="I9" s="30" t="s">
        <v>59</v>
      </c>
      <c r="J9" s="35"/>
      <c r="K9" s="30" t="s">
        <v>10</v>
      </c>
      <c r="L9" s="30" t="s">
        <v>59</v>
      </c>
    </row>
    <row r="10" spans="1:12" s="17" customFormat="1" ht="12.75" x14ac:dyDescent="0.2">
      <c r="A10" s="35"/>
      <c r="B10" s="36"/>
      <c r="C10" s="35"/>
      <c r="D10" s="35"/>
      <c r="E10" s="35"/>
      <c r="F10" s="35"/>
      <c r="G10" s="35"/>
      <c r="H10" s="30"/>
      <c r="I10" s="32"/>
      <c r="J10" s="35"/>
      <c r="K10" s="31"/>
      <c r="L10" s="32"/>
    </row>
    <row r="11" spans="1:12" s="17" customFormat="1" ht="86.25" customHeight="1" x14ac:dyDescent="0.2">
      <c r="A11" s="35"/>
      <c r="B11" s="36"/>
      <c r="C11" s="35"/>
      <c r="D11" s="35"/>
      <c r="E11" s="35"/>
      <c r="F11" s="35"/>
      <c r="G11" s="35"/>
      <c r="H11" s="30"/>
      <c r="I11" s="32"/>
      <c r="J11" s="35"/>
      <c r="K11" s="31"/>
      <c r="L11" s="32"/>
    </row>
    <row r="12" spans="1:12" s="19" customFormat="1" ht="11.25" x14ac:dyDescent="0.2">
      <c r="A12" s="21">
        <v>1</v>
      </c>
      <c r="B12" s="21"/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11</v>
      </c>
      <c r="I12" s="18">
        <v>11</v>
      </c>
      <c r="J12" s="18">
        <v>7</v>
      </c>
      <c r="K12" s="18">
        <v>11</v>
      </c>
      <c r="L12" s="18">
        <v>11</v>
      </c>
    </row>
    <row r="13" spans="1:12" ht="47.25" x14ac:dyDescent="0.25">
      <c r="A13" s="9" t="s">
        <v>26</v>
      </c>
      <c r="B13" s="14" t="s">
        <v>37</v>
      </c>
      <c r="C13" s="12"/>
      <c r="D13" s="12"/>
      <c r="E13" s="7"/>
      <c r="F13" s="7" t="s">
        <v>13</v>
      </c>
      <c r="G13" s="13">
        <f>SUM(G14:G16)</f>
        <v>2737</v>
      </c>
      <c r="H13" s="13">
        <f t="shared" ref="H13:I13" si="0">SUM(H14:H16)</f>
        <v>2737</v>
      </c>
      <c r="I13" s="13">
        <f t="shared" si="0"/>
        <v>0</v>
      </c>
      <c r="J13" s="13">
        <f>SUM(J14:J16)</f>
        <v>0</v>
      </c>
      <c r="K13" s="13">
        <f t="shared" ref="K13:L13" si="1">SUM(K14:K16)</f>
        <v>0</v>
      </c>
      <c r="L13" s="13">
        <f t="shared" si="1"/>
        <v>0</v>
      </c>
    </row>
    <row r="14" spans="1:12" x14ac:dyDescent="0.25">
      <c r="A14" s="11" t="s">
        <v>27</v>
      </c>
      <c r="B14" s="11"/>
      <c r="C14" s="3" t="s">
        <v>11</v>
      </c>
      <c r="D14" s="3" t="s">
        <v>12</v>
      </c>
      <c r="E14" s="3" t="s">
        <v>14</v>
      </c>
      <c r="F14" s="3" t="s">
        <v>13</v>
      </c>
      <c r="G14" s="4">
        <f>SUM(H14:I14)</f>
        <v>1368.5</v>
      </c>
      <c r="H14" s="4">
        <v>1368.5</v>
      </c>
      <c r="I14" s="4"/>
      <c r="J14" s="4">
        <f>SUM(K14:L14)</f>
        <v>0</v>
      </c>
      <c r="K14" s="4">
        <f t="shared" ref="K14:K16" si="2">SUM(L14:L14)</f>
        <v>0</v>
      </c>
      <c r="L14" s="4">
        <f t="shared" ref="L14:L16" si="3">SUM(M14:M14)</f>
        <v>0</v>
      </c>
    </row>
    <row r="15" spans="1:12" x14ac:dyDescent="0.25">
      <c r="A15" s="11" t="s">
        <v>27</v>
      </c>
      <c r="B15" s="11"/>
      <c r="C15" s="3" t="s">
        <v>11</v>
      </c>
      <c r="D15" s="3" t="s">
        <v>12</v>
      </c>
      <c r="E15" s="3" t="s">
        <v>15</v>
      </c>
      <c r="F15" s="3" t="s">
        <v>13</v>
      </c>
      <c r="G15" s="4">
        <f t="shared" ref="G15:G40" si="4">SUM(H15:I15)</f>
        <v>1131.5</v>
      </c>
      <c r="H15" s="4">
        <v>1131.5</v>
      </c>
      <c r="I15" s="4"/>
      <c r="J15" s="4">
        <f t="shared" ref="J15:J40" si="5">SUM(K15:L15)</f>
        <v>0</v>
      </c>
      <c r="K15" s="4">
        <f t="shared" si="2"/>
        <v>0</v>
      </c>
      <c r="L15" s="4">
        <f t="shared" si="3"/>
        <v>0</v>
      </c>
    </row>
    <row r="16" spans="1:12" x14ac:dyDescent="0.25">
      <c r="A16" s="11" t="s">
        <v>27</v>
      </c>
      <c r="B16" s="11"/>
      <c r="C16" s="3" t="s">
        <v>11</v>
      </c>
      <c r="D16" s="3" t="s">
        <v>12</v>
      </c>
      <c r="E16" s="3" t="s">
        <v>12</v>
      </c>
      <c r="F16" s="3" t="s">
        <v>13</v>
      </c>
      <c r="G16" s="4">
        <f t="shared" si="4"/>
        <v>237</v>
      </c>
      <c r="H16" s="4">
        <v>237</v>
      </c>
      <c r="I16" s="4"/>
      <c r="J16" s="4">
        <f t="shared" si="5"/>
        <v>0</v>
      </c>
      <c r="K16" s="4">
        <f t="shared" si="2"/>
        <v>0</v>
      </c>
      <c r="L16" s="4">
        <f t="shared" si="3"/>
        <v>0</v>
      </c>
    </row>
    <row r="17" spans="1:12" ht="38.25" hidden="1" customHeight="1" x14ac:dyDescent="0.25">
      <c r="A17" s="26" t="s">
        <v>28</v>
      </c>
      <c r="B17" s="11" t="s">
        <v>39</v>
      </c>
      <c r="C17" s="12"/>
      <c r="D17" s="12"/>
      <c r="E17" s="12"/>
      <c r="F17" s="12" t="s">
        <v>17</v>
      </c>
      <c r="G17" s="13">
        <f>SUM(G18:G22)</f>
        <v>0</v>
      </c>
      <c r="H17" s="13">
        <f t="shared" ref="H17:L17" si="6">SUM(H18:H22)</f>
        <v>0</v>
      </c>
      <c r="I17" s="13">
        <f t="shared" si="6"/>
        <v>0</v>
      </c>
      <c r="J17" s="13">
        <f t="shared" si="6"/>
        <v>0</v>
      </c>
      <c r="K17" s="13">
        <f t="shared" si="6"/>
        <v>0</v>
      </c>
      <c r="L17" s="13">
        <f t="shared" si="6"/>
        <v>0</v>
      </c>
    </row>
    <row r="18" spans="1:12" hidden="1" x14ac:dyDescent="0.25">
      <c r="A18" s="11" t="s">
        <v>27</v>
      </c>
      <c r="B18" s="11"/>
      <c r="C18" s="3" t="s">
        <v>11</v>
      </c>
      <c r="D18" s="3" t="s">
        <v>12</v>
      </c>
      <c r="E18" s="3" t="s">
        <v>16</v>
      </c>
      <c r="F18" s="3" t="s">
        <v>17</v>
      </c>
      <c r="G18" s="4">
        <f t="shared" si="4"/>
        <v>0</v>
      </c>
      <c r="H18" s="4"/>
      <c r="I18" s="4"/>
      <c r="J18" s="4">
        <f t="shared" si="5"/>
        <v>0</v>
      </c>
      <c r="K18" s="4"/>
      <c r="L18" s="4"/>
    </row>
    <row r="19" spans="1:12" hidden="1" x14ac:dyDescent="0.25">
      <c r="A19" s="11" t="s">
        <v>27</v>
      </c>
      <c r="B19" s="11"/>
      <c r="C19" s="3" t="s">
        <v>11</v>
      </c>
      <c r="D19" s="3" t="s">
        <v>12</v>
      </c>
      <c r="E19" s="3" t="s">
        <v>14</v>
      </c>
      <c r="F19" s="3" t="s">
        <v>51</v>
      </c>
      <c r="G19" s="25">
        <f t="shared" si="4"/>
        <v>0</v>
      </c>
      <c r="H19" s="25"/>
      <c r="I19" s="25"/>
      <c r="J19" s="25">
        <f t="shared" si="5"/>
        <v>0</v>
      </c>
      <c r="K19" s="25"/>
      <c r="L19" s="25"/>
    </row>
    <row r="20" spans="1:12" hidden="1" x14ac:dyDescent="0.25">
      <c r="A20" s="11" t="s">
        <v>27</v>
      </c>
      <c r="B20" s="11"/>
      <c r="C20" s="3" t="s">
        <v>11</v>
      </c>
      <c r="D20" s="3" t="s">
        <v>12</v>
      </c>
      <c r="E20" s="3" t="s">
        <v>15</v>
      </c>
      <c r="F20" s="3" t="s">
        <v>52</v>
      </c>
      <c r="G20" s="25">
        <f t="shared" si="4"/>
        <v>0</v>
      </c>
      <c r="H20" s="25"/>
      <c r="I20" s="25"/>
      <c r="J20" s="25">
        <f t="shared" si="5"/>
        <v>0</v>
      </c>
      <c r="K20" s="25"/>
      <c r="L20" s="25"/>
    </row>
    <row r="21" spans="1:12" hidden="1" x14ac:dyDescent="0.25">
      <c r="A21" s="11" t="s">
        <v>27</v>
      </c>
      <c r="B21" s="11"/>
      <c r="C21" s="3" t="s">
        <v>11</v>
      </c>
      <c r="D21" s="3" t="s">
        <v>12</v>
      </c>
      <c r="E21" s="3" t="s">
        <v>15</v>
      </c>
      <c r="F21" s="3" t="s">
        <v>53</v>
      </c>
      <c r="G21" s="25">
        <f t="shared" si="4"/>
        <v>0</v>
      </c>
      <c r="H21" s="25"/>
      <c r="I21" s="25"/>
      <c r="J21" s="25">
        <f t="shared" si="5"/>
        <v>0</v>
      </c>
      <c r="K21" s="25"/>
      <c r="L21" s="25"/>
    </row>
    <row r="22" spans="1:12" hidden="1" x14ac:dyDescent="0.25">
      <c r="A22" s="11" t="s">
        <v>27</v>
      </c>
      <c r="B22" s="11"/>
      <c r="C22" s="3" t="s">
        <v>11</v>
      </c>
      <c r="D22" s="3" t="s">
        <v>12</v>
      </c>
      <c r="E22" s="3" t="s">
        <v>15</v>
      </c>
      <c r="F22" s="3" t="s">
        <v>54</v>
      </c>
      <c r="G22" s="25">
        <f t="shared" si="4"/>
        <v>0</v>
      </c>
      <c r="H22" s="25"/>
      <c r="I22" s="25"/>
      <c r="J22" s="25">
        <f t="shared" si="5"/>
        <v>0</v>
      </c>
      <c r="K22" s="25"/>
      <c r="L22" s="25"/>
    </row>
    <row r="23" spans="1:12" ht="47.25" x14ac:dyDescent="0.25">
      <c r="A23" s="10" t="s">
        <v>29</v>
      </c>
      <c r="B23" s="11" t="s">
        <v>38</v>
      </c>
      <c r="C23" s="12"/>
      <c r="D23" s="12"/>
      <c r="E23" s="12"/>
      <c r="F23" s="12" t="s">
        <v>18</v>
      </c>
      <c r="G23" s="13">
        <f>SUM(G24:G25)</f>
        <v>45666.400000000001</v>
      </c>
      <c r="H23" s="13">
        <f t="shared" ref="H23:L23" si="7">SUM(H24:H25)</f>
        <v>45666.400000000001</v>
      </c>
      <c r="I23" s="13">
        <f t="shared" si="7"/>
        <v>0</v>
      </c>
      <c r="J23" s="13">
        <f t="shared" si="7"/>
        <v>45666.400000000001</v>
      </c>
      <c r="K23" s="13">
        <f t="shared" si="7"/>
        <v>45666.400000000001</v>
      </c>
      <c r="L23" s="13">
        <f t="shared" si="7"/>
        <v>0</v>
      </c>
    </row>
    <row r="24" spans="1:12" x14ac:dyDescent="0.25">
      <c r="A24" s="11" t="s">
        <v>27</v>
      </c>
      <c r="B24" s="11"/>
      <c r="C24" s="3" t="s">
        <v>11</v>
      </c>
      <c r="D24" s="3" t="s">
        <v>12</v>
      </c>
      <c r="E24" s="3" t="s">
        <v>12</v>
      </c>
      <c r="F24" s="3" t="s">
        <v>18</v>
      </c>
      <c r="G24" s="4">
        <f t="shared" si="4"/>
        <v>500</v>
      </c>
      <c r="H24" s="4">
        <v>500</v>
      </c>
      <c r="I24" s="4"/>
      <c r="J24" s="4">
        <f t="shared" si="5"/>
        <v>500</v>
      </c>
      <c r="K24" s="4">
        <v>500</v>
      </c>
      <c r="L24" s="4"/>
    </row>
    <row r="25" spans="1:12" x14ac:dyDescent="0.25">
      <c r="A25" s="11" t="s">
        <v>27</v>
      </c>
      <c r="B25" s="11"/>
      <c r="C25" s="3" t="s">
        <v>11</v>
      </c>
      <c r="D25" s="3" t="s">
        <v>12</v>
      </c>
      <c r="E25" s="3" t="s">
        <v>12</v>
      </c>
      <c r="F25" s="3" t="s">
        <v>55</v>
      </c>
      <c r="G25" s="4">
        <f t="shared" si="4"/>
        <v>45166.400000000001</v>
      </c>
      <c r="H25" s="4">
        <v>45166.400000000001</v>
      </c>
      <c r="I25" s="4"/>
      <c r="J25" s="4">
        <f t="shared" si="5"/>
        <v>45166.400000000001</v>
      </c>
      <c r="K25" s="4">
        <v>45166.400000000001</v>
      </c>
      <c r="L25" s="4"/>
    </row>
    <row r="26" spans="1:12" ht="31.5" x14ac:dyDescent="0.25">
      <c r="A26" s="10" t="s">
        <v>30</v>
      </c>
      <c r="B26" s="11" t="s">
        <v>40</v>
      </c>
      <c r="C26" s="12"/>
      <c r="D26" s="12"/>
      <c r="E26" s="12"/>
      <c r="F26" s="12" t="s">
        <v>21</v>
      </c>
      <c r="G26" s="13">
        <f>SUM(G27:G31)</f>
        <v>224397.30000000002</v>
      </c>
      <c r="H26" s="13">
        <f t="shared" ref="H26:L26" si="8">SUM(H27:H31)</f>
        <v>224397.30000000002</v>
      </c>
      <c r="I26" s="13">
        <f t="shared" si="8"/>
        <v>0</v>
      </c>
      <c r="J26" s="13">
        <f t="shared" si="8"/>
        <v>224397.30000000002</v>
      </c>
      <c r="K26" s="13">
        <f t="shared" si="8"/>
        <v>224397.30000000002</v>
      </c>
      <c r="L26" s="13">
        <f t="shared" si="8"/>
        <v>0</v>
      </c>
    </row>
    <row r="27" spans="1:12" x14ac:dyDescent="0.25">
      <c r="A27" s="11" t="s">
        <v>31</v>
      </c>
      <c r="B27" s="11"/>
      <c r="C27" s="3" t="s">
        <v>19</v>
      </c>
      <c r="D27" s="3" t="s">
        <v>20</v>
      </c>
      <c r="E27" s="3" t="s">
        <v>14</v>
      </c>
      <c r="F27" s="3" t="s">
        <v>21</v>
      </c>
      <c r="G27" s="4">
        <f t="shared" si="4"/>
        <v>3900</v>
      </c>
      <c r="H27" s="4">
        <v>3900</v>
      </c>
      <c r="I27" s="4"/>
      <c r="J27" s="4">
        <f t="shared" si="5"/>
        <v>3900</v>
      </c>
      <c r="K27" s="4">
        <v>3900</v>
      </c>
      <c r="L27" s="4"/>
    </row>
    <row r="28" spans="1:12" x14ac:dyDescent="0.25">
      <c r="A28" s="11" t="s">
        <v>31</v>
      </c>
      <c r="B28" s="11"/>
      <c r="C28" s="3" t="s">
        <v>19</v>
      </c>
      <c r="D28" s="3" t="s">
        <v>12</v>
      </c>
      <c r="E28" s="3" t="s">
        <v>15</v>
      </c>
      <c r="F28" s="3" t="s">
        <v>43</v>
      </c>
      <c r="G28" s="4">
        <f t="shared" si="4"/>
        <v>115766.3</v>
      </c>
      <c r="H28" s="4">
        <v>115766.3</v>
      </c>
      <c r="I28" s="4"/>
      <c r="J28" s="4">
        <f t="shared" si="5"/>
        <v>115766.3</v>
      </c>
      <c r="K28" s="4">
        <v>115766.3</v>
      </c>
      <c r="L28" s="4"/>
    </row>
    <row r="29" spans="1:12" x14ac:dyDescent="0.25">
      <c r="A29" s="11" t="s">
        <v>31</v>
      </c>
      <c r="B29" s="11"/>
      <c r="C29" s="3" t="s">
        <v>19</v>
      </c>
      <c r="D29" s="3" t="s">
        <v>20</v>
      </c>
      <c r="E29" s="3" t="s">
        <v>14</v>
      </c>
      <c r="F29" s="3" t="s">
        <v>44</v>
      </c>
      <c r="G29" s="4">
        <f t="shared" si="4"/>
        <v>55142.8</v>
      </c>
      <c r="H29" s="4">
        <v>55142.8</v>
      </c>
      <c r="I29" s="4"/>
      <c r="J29" s="4">
        <f t="shared" si="5"/>
        <v>55142.8</v>
      </c>
      <c r="K29" s="4">
        <v>55142.8</v>
      </c>
      <c r="L29" s="4"/>
    </row>
    <row r="30" spans="1:12" x14ac:dyDescent="0.25">
      <c r="A30" s="11" t="s">
        <v>31</v>
      </c>
      <c r="B30" s="11"/>
      <c r="C30" s="3" t="s">
        <v>19</v>
      </c>
      <c r="D30" s="3" t="s">
        <v>20</v>
      </c>
      <c r="E30" s="3" t="s">
        <v>14</v>
      </c>
      <c r="F30" s="3" t="s">
        <v>45</v>
      </c>
      <c r="G30" s="4">
        <f t="shared" si="4"/>
        <v>22465</v>
      </c>
      <c r="H30" s="4">
        <v>22465</v>
      </c>
      <c r="I30" s="4"/>
      <c r="J30" s="4">
        <f t="shared" si="5"/>
        <v>22465</v>
      </c>
      <c r="K30" s="4">
        <v>22465</v>
      </c>
      <c r="L30" s="4"/>
    </row>
    <row r="31" spans="1:12" x14ac:dyDescent="0.25">
      <c r="A31" s="11" t="s">
        <v>31</v>
      </c>
      <c r="B31" s="11"/>
      <c r="C31" s="3" t="s">
        <v>19</v>
      </c>
      <c r="D31" s="3" t="s">
        <v>20</v>
      </c>
      <c r="E31" s="3" t="s">
        <v>14</v>
      </c>
      <c r="F31" s="3" t="s">
        <v>46</v>
      </c>
      <c r="G31" s="4">
        <f t="shared" si="4"/>
        <v>27123.200000000001</v>
      </c>
      <c r="H31" s="4">
        <v>27123.200000000001</v>
      </c>
      <c r="I31" s="4"/>
      <c r="J31" s="4">
        <f t="shared" si="5"/>
        <v>27123.200000000001</v>
      </c>
      <c r="K31" s="4">
        <v>27123.200000000001</v>
      </c>
      <c r="L31" s="4"/>
    </row>
    <row r="32" spans="1:12" ht="47.25" hidden="1" x14ac:dyDescent="0.25">
      <c r="A32" s="10" t="s">
        <v>32</v>
      </c>
      <c r="B32" s="11"/>
      <c r="C32" s="12"/>
      <c r="D32" s="12"/>
      <c r="E32" s="12"/>
      <c r="F32" s="12" t="s">
        <v>22</v>
      </c>
      <c r="G32" s="4">
        <f t="shared" si="4"/>
        <v>0</v>
      </c>
      <c r="H32" s="13">
        <f t="shared" ref="H32:I32" si="9">SUM(H33)</f>
        <v>0</v>
      </c>
      <c r="I32" s="13">
        <f t="shared" si="9"/>
        <v>0</v>
      </c>
      <c r="J32" s="4">
        <f t="shared" si="5"/>
        <v>0</v>
      </c>
      <c r="K32" s="13">
        <f t="shared" ref="K32:L32" si="10">SUM(K33)</f>
        <v>0</v>
      </c>
      <c r="L32" s="13">
        <f t="shared" si="10"/>
        <v>0</v>
      </c>
    </row>
    <row r="33" spans="1:12" hidden="1" x14ac:dyDescent="0.25">
      <c r="A33" s="11" t="s">
        <v>31</v>
      </c>
      <c r="B33" s="11"/>
      <c r="C33" s="3" t="s">
        <v>19</v>
      </c>
      <c r="D33" s="3" t="s">
        <v>16</v>
      </c>
      <c r="E33" s="3" t="s">
        <v>14</v>
      </c>
      <c r="F33" s="3" t="s">
        <v>22</v>
      </c>
      <c r="G33" s="4">
        <f t="shared" si="4"/>
        <v>0</v>
      </c>
      <c r="H33" s="4"/>
      <c r="I33" s="4"/>
      <c r="J33" s="4">
        <f t="shared" si="5"/>
        <v>0</v>
      </c>
      <c r="K33" s="4"/>
      <c r="L33" s="4"/>
    </row>
    <row r="34" spans="1:12" ht="67.5" customHeight="1" x14ac:dyDescent="0.25">
      <c r="A34" s="22" t="s">
        <v>33</v>
      </c>
      <c r="B34" s="23" t="s">
        <v>42</v>
      </c>
      <c r="C34" s="12"/>
      <c r="D34" s="12"/>
      <c r="E34" s="12"/>
      <c r="F34" s="12" t="s">
        <v>23</v>
      </c>
      <c r="G34" s="13">
        <f>SUM(G35:G36)</f>
        <v>428</v>
      </c>
      <c r="H34" s="13">
        <f t="shared" ref="H34:L34" si="11">SUM(H35:H36)</f>
        <v>428</v>
      </c>
      <c r="I34" s="13">
        <f t="shared" si="11"/>
        <v>0</v>
      </c>
      <c r="J34" s="13">
        <f t="shared" si="11"/>
        <v>0</v>
      </c>
      <c r="K34" s="13">
        <f t="shared" si="11"/>
        <v>0</v>
      </c>
      <c r="L34" s="13">
        <f t="shared" si="11"/>
        <v>0</v>
      </c>
    </row>
    <row r="35" spans="1:12" x14ac:dyDescent="0.25">
      <c r="A35" s="11" t="s">
        <v>31</v>
      </c>
      <c r="B35" s="11"/>
      <c r="C35" s="3" t="s">
        <v>19</v>
      </c>
      <c r="D35" s="3" t="s">
        <v>12</v>
      </c>
      <c r="E35" s="3" t="s">
        <v>15</v>
      </c>
      <c r="F35" s="3" t="s">
        <v>23</v>
      </c>
      <c r="G35" s="4">
        <f t="shared" si="4"/>
        <v>180</v>
      </c>
      <c r="H35" s="4">
        <v>180</v>
      </c>
      <c r="I35" s="4"/>
      <c r="J35" s="4">
        <f t="shared" si="5"/>
        <v>0</v>
      </c>
      <c r="K35" s="4">
        <f t="shared" ref="K35:L35" si="12">SUM(L35:L35)</f>
        <v>0</v>
      </c>
      <c r="L35" s="4">
        <f t="shared" si="12"/>
        <v>0</v>
      </c>
    </row>
    <row r="36" spans="1:12" x14ac:dyDescent="0.25">
      <c r="A36" s="11" t="s">
        <v>31</v>
      </c>
      <c r="B36" s="11"/>
      <c r="C36" s="5" t="s">
        <v>19</v>
      </c>
      <c r="D36" s="5" t="s">
        <v>24</v>
      </c>
      <c r="E36" s="3" t="s">
        <v>14</v>
      </c>
      <c r="F36" s="3" t="s">
        <v>23</v>
      </c>
      <c r="G36" s="4">
        <f t="shared" si="4"/>
        <v>248</v>
      </c>
      <c r="H36" s="4">
        <v>248</v>
      </c>
      <c r="I36" s="4"/>
      <c r="J36" s="4">
        <f t="shared" si="5"/>
        <v>0</v>
      </c>
      <c r="K36" s="4">
        <f t="shared" ref="K36:L36" si="13">SUM(L36:L36)</f>
        <v>0</v>
      </c>
      <c r="L36" s="4">
        <f t="shared" si="13"/>
        <v>0</v>
      </c>
    </row>
    <row r="37" spans="1:12" ht="42.75" customHeight="1" x14ac:dyDescent="0.25">
      <c r="A37" s="10" t="s">
        <v>34</v>
      </c>
      <c r="B37" s="11" t="s">
        <v>41</v>
      </c>
      <c r="C37" s="12"/>
      <c r="D37" s="12"/>
      <c r="E37" s="12"/>
      <c r="F37" s="12" t="s">
        <v>25</v>
      </c>
      <c r="G37" s="13">
        <f>SUM(G38:G40)</f>
        <v>94080.1</v>
      </c>
      <c r="H37" s="13">
        <f t="shared" ref="H37:L37" si="14">SUM(H38:H40)</f>
        <v>94080.1</v>
      </c>
      <c r="I37" s="13">
        <f t="shared" si="14"/>
        <v>0</v>
      </c>
      <c r="J37" s="13">
        <f t="shared" si="14"/>
        <v>94080.1</v>
      </c>
      <c r="K37" s="13">
        <f t="shared" si="14"/>
        <v>94080.1</v>
      </c>
      <c r="L37" s="13">
        <f t="shared" si="14"/>
        <v>0</v>
      </c>
    </row>
    <row r="38" spans="1:12" x14ac:dyDescent="0.25">
      <c r="A38" s="11" t="s">
        <v>31</v>
      </c>
      <c r="B38" s="11"/>
      <c r="C38" s="3" t="s">
        <v>19</v>
      </c>
      <c r="D38" s="3" t="s">
        <v>24</v>
      </c>
      <c r="E38" s="3" t="s">
        <v>14</v>
      </c>
      <c r="F38" s="3" t="s">
        <v>25</v>
      </c>
      <c r="G38" s="4">
        <f t="shared" si="4"/>
        <v>4000</v>
      </c>
      <c r="H38" s="4">
        <v>4000</v>
      </c>
      <c r="I38" s="4"/>
      <c r="J38" s="4">
        <f t="shared" si="5"/>
        <v>4000</v>
      </c>
      <c r="K38" s="4">
        <v>4000</v>
      </c>
      <c r="L38" s="4"/>
    </row>
    <row r="39" spans="1:12" x14ac:dyDescent="0.25">
      <c r="A39" s="11" t="s">
        <v>31</v>
      </c>
      <c r="B39" s="11"/>
      <c r="C39" s="3" t="s">
        <v>19</v>
      </c>
      <c r="D39" s="3" t="s">
        <v>12</v>
      </c>
      <c r="E39" s="3" t="s">
        <v>15</v>
      </c>
      <c r="F39" s="3" t="s">
        <v>43</v>
      </c>
      <c r="G39" s="4">
        <f t="shared" si="4"/>
        <v>49448.5</v>
      </c>
      <c r="H39" s="4">
        <v>49448.5</v>
      </c>
      <c r="I39" s="4"/>
      <c r="J39" s="4">
        <f t="shared" si="5"/>
        <v>49448.5</v>
      </c>
      <c r="K39" s="4">
        <v>49448.5</v>
      </c>
      <c r="L39" s="4"/>
    </row>
    <row r="40" spans="1:12" x14ac:dyDescent="0.25">
      <c r="A40" s="11" t="s">
        <v>31</v>
      </c>
      <c r="B40" s="11"/>
      <c r="C40" s="3" t="s">
        <v>19</v>
      </c>
      <c r="D40" s="3" t="s">
        <v>24</v>
      </c>
      <c r="E40" s="3" t="s">
        <v>14</v>
      </c>
      <c r="F40" s="3" t="s">
        <v>47</v>
      </c>
      <c r="G40" s="4">
        <f t="shared" si="4"/>
        <v>40631.599999999999</v>
      </c>
      <c r="H40" s="4">
        <v>40631.599999999999</v>
      </c>
      <c r="I40" s="4"/>
      <c r="J40" s="4">
        <f t="shared" si="5"/>
        <v>40631.599999999999</v>
      </c>
      <c r="K40" s="4">
        <v>40631.599999999999</v>
      </c>
      <c r="L40" s="4"/>
    </row>
    <row r="41" spans="1:12" x14ac:dyDescent="0.25">
      <c r="A41" s="6" t="s">
        <v>35</v>
      </c>
      <c r="B41" s="15"/>
      <c r="C41" s="7"/>
      <c r="D41" s="7"/>
      <c r="E41" s="7"/>
      <c r="F41" s="7"/>
      <c r="G41" s="8">
        <f>SUM(G13+G17+G23+G26+G34+G37)</f>
        <v>367308.80000000005</v>
      </c>
      <c r="H41" s="8">
        <f t="shared" ref="H41:L41" si="15">SUM(H13+H17+H23+H26+H34+H37)</f>
        <v>367308.80000000005</v>
      </c>
      <c r="I41" s="8">
        <f t="shared" si="15"/>
        <v>0</v>
      </c>
      <c r="J41" s="8">
        <f t="shared" si="15"/>
        <v>364143.80000000005</v>
      </c>
      <c r="K41" s="8">
        <f t="shared" si="15"/>
        <v>364143.80000000005</v>
      </c>
      <c r="L41" s="8">
        <f t="shared" si="15"/>
        <v>0</v>
      </c>
    </row>
    <row r="43" spans="1:12" hidden="1" x14ac:dyDescent="0.25">
      <c r="A43" s="1" t="s">
        <v>58</v>
      </c>
      <c r="G43" s="16">
        <f>SUM(G19+G20+G21+G22+G25+G28+G29+G30+G31+G39+G40)</f>
        <v>355743.8</v>
      </c>
      <c r="H43" s="16">
        <f t="shared" ref="H43:L43" si="16">SUM(H19+H20+H21+H22+H25+H28+H29+H30+H31+H39+H40)</f>
        <v>355743.8</v>
      </c>
      <c r="I43" s="16">
        <f t="shared" si="16"/>
        <v>0</v>
      </c>
      <c r="J43" s="16">
        <f t="shared" si="16"/>
        <v>355743.8</v>
      </c>
      <c r="K43" s="16">
        <f t="shared" si="16"/>
        <v>355743.8</v>
      </c>
      <c r="L43" s="16">
        <f t="shared" si="16"/>
        <v>0</v>
      </c>
    </row>
    <row r="44" spans="1:12" hidden="1" x14ac:dyDescent="0.25">
      <c r="A44" s="1" t="s">
        <v>57</v>
      </c>
      <c r="G44" s="16">
        <f>SUM(G13+G18+G24+G27+G34+G38)</f>
        <v>11565</v>
      </c>
      <c r="H44" s="16">
        <f t="shared" ref="H44:L44" si="17">SUM(H13+H18+H24+H27+H34+H38)</f>
        <v>11565</v>
      </c>
      <c r="I44" s="16">
        <f t="shared" si="17"/>
        <v>0</v>
      </c>
      <c r="J44" s="16">
        <f t="shared" si="17"/>
        <v>8400</v>
      </c>
      <c r="K44" s="16">
        <f t="shared" si="17"/>
        <v>8400</v>
      </c>
      <c r="L44" s="16">
        <f t="shared" si="17"/>
        <v>0</v>
      </c>
    </row>
  </sheetData>
  <mergeCells count="15">
    <mergeCell ref="J8:J11"/>
    <mergeCell ref="H9:H11"/>
    <mergeCell ref="A6:L6"/>
    <mergeCell ref="K8:L8"/>
    <mergeCell ref="K9:K11"/>
    <mergeCell ref="L9:L11"/>
    <mergeCell ref="H8:I8"/>
    <mergeCell ref="I9:I11"/>
    <mergeCell ref="F8:F11"/>
    <mergeCell ref="G8:G11"/>
    <mergeCell ref="A8:A11"/>
    <mergeCell ref="B8:B11"/>
    <mergeCell ref="C8:C11"/>
    <mergeCell ref="D8:D11"/>
    <mergeCell ref="E8:E11"/>
  </mergeCells>
  <pageMargins left="1.1811023622047245" right="0.39370078740157483" top="0.74803149606299213" bottom="0.74803149606299213" header="0.31496062992125984" footer="0.31496062992125984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 7</vt:lpstr>
      <vt:lpstr>приложение 9</vt:lpstr>
      <vt:lpstr>'приложение  7'!Область_печати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2013-04-05T06:52:31Z</dcterms:modified>
</cp:coreProperties>
</file>